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-120" yWindow="-120" windowWidth="23256" windowHeight="13176"/>
  </bookViews>
  <sheets>
    <sheet name="Foglio2" sheetId="2" r:id="rId1"/>
    <sheet name="Foglio1" sheetId="3" r:id="rId2"/>
  </sheets>
  <definedNames>
    <definedName name="_xlnm._FilterDatabase" localSheetId="0" hidden="1">Foglio2!$A$1:$AG$83</definedName>
    <definedName name="_xlnm.Print_Area" localSheetId="0">Foglio2!$A$1:$AG$83</definedName>
  </definedNames>
  <calcPr calcId="145621" concurrentCalc="0"/>
</workbook>
</file>

<file path=xl/calcChain.xml><?xml version="1.0" encoding="utf-8"?>
<calcChain xmlns="http://schemas.openxmlformats.org/spreadsheetml/2006/main">
  <c r="S76" i="2" l="1"/>
  <c r="W76" i="2"/>
  <c r="X76" i="2"/>
  <c r="Z76" i="2"/>
  <c r="AB76" i="2"/>
  <c r="AF76" i="2"/>
  <c r="AG76" i="2"/>
  <c r="AI76" i="2"/>
  <c r="W77" i="2"/>
  <c r="X77" i="2"/>
  <c r="Z77" i="2"/>
  <c r="AB77" i="2"/>
  <c r="AF77" i="2"/>
  <c r="AG77" i="2"/>
  <c r="AI77" i="2"/>
  <c r="M78" i="2"/>
  <c r="K78" i="2"/>
  <c r="O78" i="2"/>
  <c r="S78" i="2"/>
  <c r="W78" i="2"/>
  <c r="X78" i="2"/>
  <c r="Z78" i="2"/>
  <c r="AB78" i="2"/>
  <c r="AF78" i="2"/>
  <c r="AG78" i="2"/>
  <c r="AI78" i="2"/>
  <c r="AJ83" i="2"/>
  <c r="AK75" i="2"/>
  <c r="N78" i="2"/>
  <c r="M76" i="2"/>
  <c r="K76" i="2"/>
  <c r="AH76" i="2"/>
  <c r="AK76" i="2"/>
  <c r="AL76" i="2"/>
  <c r="AH77" i="2"/>
  <c r="AK77" i="2"/>
  <c r="AL77" i="2"/>
  <c r="AH78" i="2"/>
  <c r="AK78" i="2"/>
  <c r="AL78" i="2"/>
  <c r="N28" i="2"/>
  <c r="W28" i="2"/>
  <c r="AF28" i="2"/>
  <c r="AH28" i="2"/>
  <c r="AK28" i="2"/>
  <c r="AL28" i="2"/>
  <c r="N27" i="2"/>
  <c r="W27" i="2"/>
  <c r="AF27" i="2"/>
  <c r="AH27" i="2"/>
  <c r="AK27" i="2"/>
  <c r="AL27" i="2"/>
  <c r="N4" i="2"/>
  <c r="W4" i="2"/>
  <c r="AH4" i="2"/>
  <c r="AK4" i="2"/>
  <c r="AL4" i="2"/>
  <c r="N24" i="2"/>
  <c r="W24" i="2"/>
  <c r="AF24" i="2"/>
  <c r="AH24" i="2"/>
  <c r="AK24" i="2"/>
  <c r="AL24" i="2"/>
  <c r="N25" i="2"/>
  <c r="W25" i="2"/>
  <c r="AF25" i="2"/>
  <c r="AH25" i="2"/>
  <c r="AK25" i="2"/>
  <c r="AL25" i="2"/>
  <c r="N26" i="2"/>
  <c r="W26" i="2"/>
  <c r="AF26" i="2"/>
  <c r="AH26" i="2"/>
  <c r="AK26" i="2"/>
  <c r="AL26" i="2"/>
  <c r="N29" i="2"/>
  <c r="W29" i="2"/>
  <c r="AF29" i="2"/>
  <c r="AH29" i="2"/>
  <c r="AK29" i="2"/>
  <c r="AL29" i="2"/>
  <c r="N30" i="2"/>
  <c r="W30" i="2"/>
  <c r="AF30" i="2"/>
  <c r="AH30" i="2"/>
  <c r="AK30" i="2"/>
  <c r="AL30" i="2"/>
  <c r="N31" i="2"/>
  <c r="W31" i="2"/>
  <c r="AF31" i="2"/>
  <c r="AH31" i="2"/>
  <c r="AK31" i="2"/>
  <c r="AL31" i="2"/>
  <c r="N32" i="2"/>
  <c r="W32" i="2"/>
  <c r="AF32" i="2"/>
  <c r="AH32" i="2"/>
  <c r="AK32" i="2"/>
  <c r="AL32" i="2"/>
  <c r="N33" i="2"/>
  <c r="W33" i="2"/>
  <c r="AF33" i="2"/>
  <c r="AH33" i="2"/>
  <c r="AK33" i="2"/>
  <c r="AL33" i="2"/>
  <c r="N34" i="2"/>
  <c r="W34" i="2"/>
  <c r="AF34" i="2"/>
  <c r="AH34" i="2"/>
  <c r="AK34" i="2"/>
  <c r="AL34" i="2"/>
  <c r="N35" i="2"/>
  <c r="W35" i="2"/>
  <c r="AF35" i="2"/>
  <c r="AH35" i="2"/>
  <c r="AK35" i="2"/>
  <c r="AL35" i="2"/>
  <c r="W38" i="2"/>
  <c r="AH38" i="2"/>
  <c r="AK38" i="2"/>
  <c r="AL38" i="2"/>
  <c r="K79" i="2"/>
  <c r="K77" i="2"/>
  <c r="K28" i="2"/>
  <c r="K27" i="2"/>
  <c r="K24" i="2"/>
  <c r="K25" i="2"/>
  <c r="K26" i="2"/>
  <c r="K29" i="2"/>
  <c r="K30" i="2"/>
  <c r="K31" i="2"/>
  <c r="K32" i="2"/>
  <c r="K33" i="2"/>
  <c r="K34" i="2"/>
  <c r="K35" i="2"/>
  <c r="M79" i="2"/>
  <c r="M77" i="2"/>
  <c r="M28" i="2"/>
  <c r="M27" i="2"/>
  <c r="M24" i="2"/>
  <c r="M25" i="2"/>
  <c r="M26" i="2"/>
  <c r="M29" i="2"/>
  <c r="M30" i="2"/>
  <c r="M31" i="2"/>
  <c r="M32" i="2"/>
  <c r="M33" i="2"/>
  <c r="M34" i="2"/>
  <c r="M35" i="2"/>
  <c r="S28" i="2"/>
  <c r="S27" i="2"/>
  <c r="S24" i="2"/>
  <c r="S25" i="2"/>
  <c r="S26" i="2"/>
  <c r="S29" i="2"/>
  <c r="S30" i="2"/>
  <c r="S31" i="2"/>
  <c r="S32" i="2"/>
  <c r="S33" i="2"/>
  <c r="S34" i="2"/>
  <c r="S35" i="2"/>
  <c r="X28" i="2"/>
  <c r="X27" i="2"/>
  <c r="X24" i="2"/>
  <c r="X25" i="2"/>
  <c r="X26" i="2"/>
  <c r="X29" i="2"/>
  <c r="X30" i="2"/>
  <c r="X31" i="2"/>
  <c r="X32" i="2"/>
  <c r="X33" i="2"/>
  <c r="X34" i="2"/>
  <c r="X35" i="2"/>
  <c r="Z28" i="2"/>
  <c r="Z27" i="2"/>
  <c r="Z24" i="2"/>
  <c r="Z25" i="2"/>
  <c r="Z26" i="2"/>
  <c r="Z29" i="2"/>
  <c r="Z30" i="2"/>
  <c r="Z31" i="2"/>
  <c r="Z32" i="2"/>
  <c r="Z33" i="2"/>
  <c r="Z34" i="2"/>
  <c r="Z35" i="2"/>
  <c r="AB28" i="2"/>
  <c r="AB27" i="2"/>
  <c r="AB24" i="2"/>
  <c r="AB25" i="2"/>
  <c r="AB26" i="2"/>
  <c r="AB29" i="2"/>
  <c r="AB30" i="2"/>
  <c r="AB31" i="2"/>
  <c r="AB32" i="2"/>
  <c r="AB33" i="2"/>
  <c r="AB34" i="2"/>
  <c r="AB35" i="2"/>
  <c r="AG28" i="2"/>
  <c r="AG27" i="2"/>
  <c r="AG24" i="2"/>
  <c r="AG25" i="2"/>
  <c r="AG26" i="2"/>
  <c r="AG29" i="2"/>
  <c r="AG30" i="2"/>
  <c r="AG31" i="2"/>
  <c r="AG32" i="2"/>
  <c r="AG33" i="2"/>
  <c r="AG34" i="2"/>
  <c r="AG35" i="2"/>
  <c r="O28" i="2"/>
  <c r="AI28" i="2"/>
  <c r="O27" i="2"/>
  <c r="AI27" i="2"/>
  <c r="O24" i="2"/>
  <c r="AI24" i="2"/>
  <c r="O25" i="2"/>
  <c r="AI25" i="2"/>
  <c r="O26" i="2"/>
  <c r="AI26" i="2"/>
  <c r="O29" i="2"/>
  <c r="AI29" i="2"/>
  <c r="O30" i="2"/>
  <c r="AI30" i="2"/>
  <c r="O31" i="2"/>
  <c r="AI31" i="2"/>
  <c r="O32" i="2"/>
  <c r="AI32" i="2"/>
  <c r="O33" i="2"/>
  <c r="AI33" i="2"/>
  <c r="O34" i="2"/>
  <c r="AI34" i="2"/>
  <c r="O35" i="2"/>
  <c r="AI35" i="2"/>
  <c r="AJ36" i="2"/>
</calcChain>
</file>

<file path=xl/sharedStrings.xml><?xml version="1.0" encoding="utf-8"?>
<sst xmlns="http://schemas.openxmlformats.org/spreadsheetml/2006/main" count="147" uniqueCount="113">
  <si>
    <r>
      <t>KIT PER CHIRURGIA VITREORETINICA DA 27G    pack per  chirurgia vitreoretinica con cassetta tubi, fibra luce,</t>
    </r>
    <r>
      <rPr>
        <sz val="32"/>
        <color indexed="8"/>
        <rFont val="Calibri"/>
        <family val="2"/>
      </rPr>
      <t xml:space="preserve"> tubo aria con flitro, vitrectomo a flusso continuo, set trocar, tubo per scambio aria-fluidi, sacca copri schermo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</si>
  <si>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PENNA ENDO DIATERMIA    Penna mo</t>
    </r>
    <r>
      <rPr>
        <sz val="32"/>
        <color indexed="8"/>
        <rFont val="Calibri"/>
        <family val="2"/>
      </rPr>
      <t xml:space="preserve">nouso con attacco dedicato alla macchina da 27G </t>
    </r>
  </si>
  <si>
    <t>• Velocità di ripetizione dell'impulso compresa fra 80 e 120 KhZ (fra 80 e 160)</t>
  </si>
  <si>
    <t>• Interfaccia paziente senza applanazione fisica ma mediante interfaccia liquida o lac condiverse dimensioni e doppio cicuito di vuoto, senza applanazione fisica ma mediante interfaccia liquida o semiliquida o lac</t>
  </si>
  <si>
    <t xml:space="preserve">• Interfaccia software semplice ed intuitivo con monitor </t>
  </si>
  <si>
    <t xml:space="preserve">• Paziente interfaccia per chirurgia della cataratta o corneale composta da: cono di collegamento al laser con interfaccia liquida o semiliquida o lac e circuito del vuoto quantitativo minimo 250 </t>
  </si>
  <si>
    <t>• Paziente interfaccia per chirurgia della cataratta o corneale composta da: cono di collegamento al laser con interfaccia liquida o semiliquida o lac e circuito del vuoto quantitativo compreso fra 251-1000</t>
  </si>
  <si>
    <t>• Paziente interfaccia per chirurgia della cataratta o corneale composta da: cono di collegamento al laser con interfaccia liquida o semiliquida o lac e circuito del vuoto quantitativo compreso fra 1001-2000</t>
  </si>
  <si>
    <t>• Paziente interfaccia per chirurgia della cataratta o corneale  composta da: cono di collegamento al laser con interfaccia liquida o semiliquida o lac e circuito del vuoto quantitativo superiore a 2000</t>
  </si>
  <si>
    <t>• L'azienda offerente si impegna a fornire tutte le interfacce liquide o semiliquide o lac e circuiti del vuoto richiesti dall'azienda acquirente</t>
  </si>
  <si>
    <t>Trapani</t>
  </si>
  <si>
    <t>DESCRIZIONE MATERIALE</t>
  </si>
  <si>
    <t>A</t>
  </si>
  <si>
    <t>B</t>
  </si>
  <si>
    <t>C</t>
  </si>
  <si>
    <t>D</t>
  </si>
  <si>
    <t>E</t>
  </si>
  <si>
    <t>F</t>
  </si>
  <si>
    <t>G</t>
  </si>
  <si>
    <t>I</t>
  </si>
  <si>
    <t>H</t>
  </si>
  <si>
    <t>L</t>
  </si>
  <si>
    <t>M</t>
  </si>
  <si>
    <r>
      <rPr>
        <b/>
        <sz val="32"/>
        <rFont val="Calibri"/>
        <family val="2"/>
      </rPr>
      <t xml:space="preserve">SLEEVES </t>
    </r>
    <r>
      <rPr>
        <sz val="32"/>
        <rFont val="Calibri"/>
        <family val="2"/>
      </rPr>
      <t xml:space="preserve"> Sleeves monouso per punte da 2.2mm</t>
    </r>
  </si>
  <si>
    <r>
      <rPr>
        <b/>
        <sz val="32"/>
        <rFont val="Calibri"/>
        <family val="2"/>
      </rPr>
      <t xml:space="preserve">KIT PER CHIRURGIA VITREORETINICA DA 23G </t>
    </r>
    <r>
      <rPr>
        <sz val="32"/>
        <rFont val="Calibri"/>
        <family val="2"/>
      </rPr>
      <t xml:space="preserve">   pack per  chirurgia vitreoretinica con cassetta tubi, fibra luce, tubo aria con flitro, vitrectomo a flusso continuo, set trocar, tubo per scambio aria-fluidi, sacca copri schermo    </t>
    </r>
    <r>
      <rPr>
        <sz val="32"/>
        <color indexed="1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</si>
  <si>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32"/>
        <rFont val="Calibri"/>
        <family val="2"/>
      </rPr>
      <t xml:space="preserve">KIT PER CHIRURGIA VITREORETINICA DA 25G </t>
    </r>
    <r>
      <rPr>
        <sz val="32"/>
        <rFont val="Calibri"/>
        <family val="2"/>
      </rPr>
      <t xml:space="preserve">  pack per  chirurgia vitreoretinica con cassetta tubi, fibra luce, tubo aria con flitro, vitrectomo a flusso continuo, set trocar, tubo per scambio aria-fluidi, sacca copri schermo</t>
    </r>
    <r>
      <rPr>
        <sz val="32"/>
        <color indexed="1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</si>
  <si>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SET I/A OLIO DI SILICONE   Set scambio olio di silicone </t>
  </si>
  <si>
    <t xml:space="preserve">PENNA ENDO DIATERMIA   Penna monouso con attacco dedicato alla macchina da 23G </t>
  </si>
  <si>
    <t xml:space="preserve">PENNA ENDO DIATERMIA    Penna monouso con attacco dedicato alla macchina da 25G </t>
  </si>
  <si>
    <r>
      <t>PACK FACO  completo di 1 sleeves  e da 1 punta  per incisioni da 2.2 mm   coprischermo</t>
    </r>
    <r>
      <rPr>
        <sz val="32"/>
        <rFont val="Calibri"/>
        <family val="2"/>
      </rPr>
      <t xml:space="preserve">,  cassetta, tubi I/A, deflussore, chiave per punta faco  </t>
    </r>
  </si>
  <si>
    <t>• durata dell'impulso inferiore a 500 fs</t>
  </si>
  <si>
    <t>la ditta offerente potrà fornire una macchina che esegue sia la chirurgia corneale che della cataratta o due macchine di cui una che esegue interventi di FLACS e una per la chirurgia corneale</t>
  </si>
  <si>
    <t xml:space="preserve">• Genera immagini accurate della camera anteriore utilizzando i dati-immagine dell'OCT </t>
  </si>
  <si>
    <t>• Tunnel per anelli intrastromali</t>
  </si>
  <si>
    <t>• Trapianti lamellari</t>
  </si>
  <si>
    <t>CARATTERISTICHE MINIME FEMTOSECONDI PER LA CHIRURGIA DELLA CORNEA</t>
  </si>
  <si>
    <t>• Velocità di ripetizione dell'impulso compresa fra 80 e 160 KhZ</t>
  </si>
  <si>
    <t xml:space="preserve">Sistema con letto paziente integrato ruotabile </t>
  </si>
  <si>
    <t xml:space="preserve">preparazione dei lembi per trapianto lamellare anteriore e perforante </t>
  </si>
  <si>
    <t>chirurgia refrattiva realizzazione flap lasik con diametro, sede e geometria variabile</t>
  </si>
  <si>
    <t>chirurgia intracorneale realizzazione di: pocket intrastromali, incisioni per inserimenti anelli intrastromali con sedi e dimensioni variabili</t>
  </si>
  <si>
    <t>centro del trattamento centro pupillare o definito dall'operatore</t>
  </si>
  <si>
    <t>incisioni corneali arcuate geometria e profondita' variabili</t>
  </si>
  <si>
    <t>• Durata dell'impulso  inferiore a 500 fs</t>
  </si>
  <si>
    <t>• La ditta offerente si impegna alla manutenzione full-risk con tempi di interventi e risoluzione del problema entro 48h dalla chiamata, all'upgrading dello stesso strumento e anche l'eventuale sostituzione dello strumento con macchinari di ultima generazione</t>
  </si>
  <si>
    <t>la ditta fornitrice è tenuta a fornire gli aggiornamenti tecnologici provvedendono anche alla sostituzione dello strumento se gli aggiornamenti non fossero instalabili sull'attrezatura consegnata</t>
  </si>
  <si>
    <t>• Tipo di laser a femtosecondi a stato solido pompato a diodi</t>
  </si>
  <si>
    <t>• Lunghezza d'onda uguale o superiore a 1020 nm</t>
  </si>
  <si>
    <t>• Sistema acquisizione ed analisi cristallino mediante OCT 3D oppure OCT Swept Source</t>
  </si>
  <si>
    <t>MODULI SOFTWARE RICHIESTI</t>
  </si>
  <si>
    <t>• Riconoscimento automatico delle strutture oculari</t>
  </si>
  <si>
    <t xml:space="preserve">• Tunnel e apertura di servizio a diametro e sede variabile  </t>
  </si>
  <si>
    <t>• Incisioni corneali arcuate a profondità e posizione  variabile</t>
  </si>
  <si>
    <t xml:space="preserve">• Incisioni corneali arcuate a geometria e profondità variabili con possibilità di compensare la  ciclotorsione in live    </t>
  </si>
  <si>
    <t xml:space="preserve">• Definizione personalizzata delle distanze di sicurezza rispetto al sacco capsulare, sia anteriormente che posteriormente </t>
  </si>
  <si>
    <t>MATERIALE DI CONSUMO DEDICATO</t>
  </si>
  <si>
    <t>AGRIGENTO*</t>
  </si>
  <si>
    <t>SCIACCA*</t>
  </si>
  <si>
    <t>Ampio schermo touch screen orientabile</t>
  </si>
  <si>
    <t>Conferma vocale</t>
  </si>
  <si>
    <t>Carrello con alza bottiglie elettrico integrato</t>
  </si>
  <si>
    <t>Modulo laser 532 nm integrato, azionabile dallo stesso pedale del faco</t>
  </si>
  <si>
    <t>Pedale dual linear multifunzione senza fili</t>
  </si>
  <si>
    <t>Manipolo faco con 6 cristalli piezoelettrici in titanio</t>
  </si>
  <si>
    <t>Sistema di aspirazione venturi peristaltica e speep</t>
  </si>
  <si>
    <t>Possibilità di utlizzare unico kit faco per effettuare interenti di chirurgia combinata</t>
  </si>
  <si>
    <t>Modulo vitrectomia con almeno 10.000 tagli con vitrectomo a flusso continuo</t>
  </si>
  <si>
    <t>Modulo diatermia con possibilità di altre chirurgie dietermiche, glaucoma e capsulotomia</t>
  </si>
  <si>
    <t>Punte faco con fluidica avanzata da 1,8 mm fino a 3,2 mm con varie tipologie di emissioni di ultrasuoni</t>
  </si>
  <si>
    <t>Unica tipologia di cassette per interenti di segmento anteriore e posteriore</t>
  </si>
  <si>
    <t>La fornitura dovrà essere competa dei seguenti accessori:</t>
  </si>
  <si>
    <t>Pinza per diatermia completa di cavo</t>
  </si>
  <si>
    <t>Manipoli i/a monovia con punta da 2,2mm</t>
  </si>
  <si>
    <t xml:space="preserve">Manipoli ultrasuoni per cataratta  </t>
  </si>
  <si>
    <t xml:space="preserve">Manipolo ultrasuoni per via pars plana  e punta  </t>
  </si>
  <si>
    <t>Cassette di sterilizzazione</t>
  </si>
  <si>
    <t>Materiale di consumo dedicato per  interventi annui di chirurgia della cataratta:</t>
  </si>
  <si>
    <t>candeliere 25 G con trocar per inserimento</t>
  </si>
  <si>
    <t>servizio full risk formazione key operatore</t>
  </si>
  <si>
    <t xml:space="preserve">• Capsuloressi a diametro variabile </t>
  </si>
  <si>
    <t xml:space="preserve">l'offerta dovrà indicare la percentuale di sconto da applicare  </t>
  </si>
  <si>
    <t>l'azienda acquirente si impegna ad acquistare  per ciascun laser fornito almeno 250 interfaccia paziente all'anno</t>
  </si>
  <si>
    <t>Castelvetrano</t>
  </si>
  <si>
    <t>Marsala</t>
  </si>
  <si>
    <t>A.S.P. AGRIGENTO</t>
  </si>
  <si>
    <t>COMPLESSIVI A.S.P. DI AGRIGENTO</t>
  </si>
  <si>
    <t>COMPLESSIVI AZIENDA OSPEDALIERA UNIVERSITARIA DI PALERMO</t>
  </si>
  <si>
    <t>A.S.P. TRAPANI</t>
  </si>
  <si>
    <t>COMPLESSIVI A.S.P. DI TRAPANI</t>
  </si>
  <si>
    <t>COMPLESSIVI AZIENDA OSPEDALI  RIUNITI DI PALERMO</t>
  </si>
  <si>
    <t>COMPLESSIVI A.R.N.A.S. CIVICO DI PALERMO</t>
  </si>
  <si>
    <t>A.S.P. CALTANISSETTA</t>
  </si>
  <si>
    <t>CALTANISSETTA</t>
  </si>
  <si>
    <t>GELA</t>
  </si>
  <si>
    <t>MUSSOMELI</t>
  </si>
  <si>
    <t>COMPLESSIVI A.S.P. CALTANISSETTA</t>
  </si>
  <si>
    <t>Vitrectomo anteriore</t>
  </si>
  <si>
    <t>J</t>
  </si>
  <si>
    <t>K</t>
  </si>
  <si>
    <t>PUNTE FACO U/S   Punte per incisione da 2,2 mm da 30°</t>
  </si>
  <si>
    <t>per la chirurgia cataratta</t>
  </si>
  <si>
    <t>A.S.P. PALERMO</t>
  </si>
  <si>
    <t>COMPLESSIVI A.S.P. DI PALERMO</t>
  </si>
  <si>
    <t>Importo Complessivo annuo</t>
  </si>
  <si>
    <t>20% Plus quantità annuo</t>
  </si>
  <si>
    <t>20% Plus Importo annuo</t>
  </si>
  <si>
    <t>prezzo unitario base asta</t>
  </si>
  <si>
    <t>importo annuo</t>
  </si>
  <si>
    <t>Fabbisogno Complessivo annuo</t>
  </si>
  <si>
    <t>fabbisogno annuo</t>
  </si>
  <si>
    <t>Lotto 119 fornitura  di materiale di consumo con cessione in uso gratuito (anni 5) di laser a femtosecondi per la chirurgia della cataratta e cornea, dotati delle seguenti caratteristiche minime: (aggiudicazione a lotto unico)</t>
  </si>
  <si>
    <t>Lotto 118: Fornitura di materiale di consumo con cessione in uso gratuito (anni 5)di Faco-vitrectomi ossia sistema multifunzionale per la chirurgia del segmento anteriore e posteriore,  per effettuare interventi di cataratta e interventi di chirurgia della retina, dotato delle seguenti caratteristiche minime: (aggiudicazione a lotto unico)</t>
  </si>
  <si>
    <t>prezzo unitario a base 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</si>
</sst>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-;\-* #,##0.00_-;_-* &quot;-&quot;??_-;_-@_-"/>
    <numFmt numFmtId="165" formatCode="_-&quot;€&quot;\ * #,##0.00_-;\-&quot;€&quot;\ * #,##0.00_-;_-&quot;€&quot;\ * &quot;-&quot;??_-;_-@_-"/>
    <numFmt numFmtId="166" formatCode="#,##0.00\ _€"/>
    <numFmt numFmtId="167" formatCode="[$-410]General"/>
    <numFmt numFmtId="168" formatCode="&quot; € &quot;#,##0.00&quot; &quot;;&quot;-€ &quot;#,##0.00&quot; &quot;;&quot; € -&quot;#&quot; &quot;;@&quot; &quot;"/>
    <numFmt numFmtId="169" formatCode="_-* #,##0_-;\-* #,##0_-;_-* &quot;-&quot;??_-;_-@_-"/>
    <numFmt numFmtId="170" formatCode="_-* #,##0.00\ [$€-410]_-;\-* #,##0.00\ [$€-410]_-;_-* &quot;-&quot;??\ [$€-410]_-;_-@_-"/>
    <numFmt numFmtId="171" formatCode="[$€-2]\ #,##0.00;[Red]\-[$€-2]\ #,##0.00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36"/>
      <color indexed="8"/>
      <name val="Calibri"/>
      <family val="2"/>
    </font>
    <font>
      <b/>
      <sz val="36"/>
      <color indexed="8"/>
      <name val="Calibri"/>
      <family val="2"/>
    </font>
    <font>
      <b/>
      <sz val="32"/>
      <color indexed="8"/>
      <name val="Calibri"/>
      <family val="2"/>
    </font>
    <font>
      <sz val="32"/>
      <color indexed="8"/>
      <name val="Calibri"/>
      <family val="2"/>
    </font>
    <font>
      <sz val="32"/>
      <name val="Calibri"/>
      <family val="2"/>
    </font>
    <font>
      <b/>
      <sz val="32"/>
      <name val="Calibri"/>
      <family val="2"/>
    </font>
    <font>
      <b/>
      <sz val="32"/>
      <color indexed="8"/>
      <name val="Calibri"/>
      <family val="2"/>
    </font>
    <font>
      <sz val="32"/>
      <color indexed="8"/>
      <name val="Calibri"/>
      <family val="2"/>
    </font>
    <font>
      <sz val="32"/>
      <color indexed="10"/>
      <name val="Calibri"/>
      <family val="2"/>
    </font>
    <font>
      <sz val="32"/>
      <color indexed="10"/>
      <name val="Calibri"/>
      <family val="2"/>
    </font>
    <font>
      <b/>
      <sz val="36"/>
      <name val="Calibri"/>
      <family val="2"/>
    </font>
    <font>
      <sz val="32"/>
      <color indexed="10"/>
      <name val="Calibri"/>
      <family val="2"/>
    </font>
    <font>
      <b/>
      <sz val="26"/>
      <color indexed="8"/>
      <name val="Calibri"/>
      <family val="2"/>
    </font>
    <font>
      <sz val="11"/>
      <color rgb="FF000000"/>
      <name val="Calibri"/>
      <family val="2"/>
    </font>
    <font>
      <sz val="36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8" fontId="15" fillId="0" borderId="0" applyBorder="0" applyProtection="0"/>
    <xf numFmtId="167" fontId="15" fillId="0" borderId="0" applyBorder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92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1" fontId="4" fillId="0" borderId="1" xfId="4" applyNumberFormat="1" applyFont="1" applyBorder="1" applyAlignment="1">
      <alignment horizontal="center" vertical="top" wrapText="1"/>
    </xf>
    <xf numFmtId="2" fontId="4" fillId="0" borderId="1" xfId="4" applyNumberFormat="1" applyFont="1" applyBorder="1" applyAlignment="1">
      <alignment horizontal="center" vertical="top" wrapText="1"/>
    </xf>
    <xf numFmtId="1" fontId="5" fillId="0" borderId="1" xfId="4" applyNumberFormat="1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166" fontId="7" fillId="0" borderId="1" xfId="4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" fontId="5" fillId="7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167" fontId="5" fillId="4" borderId="1" xfId="0" applyNumberFormat="1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167" fontId="5" fillId="4" borderId="1" xfId="2" applyFont="1" applyFill="1" applyBorder="1" applyAlignment="1" applyProtection="1">
      <alignment horizontal="center" vertical="top" wrapText="1"/>
    </xf>
    <xf numFmtId="169" fontId="5" fillId="0" borderId="1" xfId="4" applyNumberFormat="1" applyFont="1" applyBorder="1" applyAlignment="1">
      <alignment horizontal="center" vertical="top" wrapText="1"/>
    </xf>
    <xf numFmtId="169" fontId="5" fillId="0" borderId="1" xfId="0" applyNumberFormat="1" applyFont="1" applyBorder="1" applyAlignment="1">
      <alignment horizontal="center" vertical="top" wrapText="1"/>
    </xf>
    <xf numFmtId="169" fontId="5" fillId="0" borderId="1" xfId="3" applyNumberFormat="1" applyFont="1" applyBorder="1" applyAlignment="1">
      <alignment horizontal="center" vertical="top" wrapText="1"/>
    </xf>
    <xf numFmtId="169" fontId="5" fillId="3" borderId="1" xfId="3" applyNumberFormat="1" applyFont="1" applyFill="1" applyBorder="1" applyAlignment="1">
      <alignment horizontal="center" vertical="top" wrapText="1"/>
    </xf>
    <xf numFmtId="169" fontId="5" fillId="4" borderId="1" xfId="3" applyNumberFormat="1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167" fontId="4" fillId="4" borderId="1" xfId="2" applyFont="1" applyFill="1" applyBorder="1" applyAlignment="1" applyProtection="1">
      <alignment horizontal="center" vertical="top" wrapText="1"/>
    </xf>
    <xf numFmtId="0" fontId="4" fillId="7" borderId="1" xfId="0" applyFont="1" applyFill="1" applyBorder="1" applyAlignment="1">
      <alignment horizontal="center" vertical="top" wrapText="1"/>
    </xf>
    <xf numFmtId="167" fontId="5" fillId="4" borderId="1" xfId="2" applyFont="1" applyFill="1" applyBorder="1" applyAlignment="1">
      <alignment horizontal="center" vertical="top" wrapText="1"/>
    </xf>
    <xf numFmtId="1" fontId="4" fillId="0" borderId="0" xfId="4" applyNumberFormat="1" applyFont="1" applyBorder="1" applyAlignment="1">
      <alignment horizontal="center" vertical="top" wrapText="1"/>
    </xf>
    <xf numFmtId="1" fontId="5" fillId="0" borderId="0" xfId="4" applyNumberFormat="1" applyFont="1" applyBorder="1" applyAlignment="1">
      <alignment horizontal="center" vertical="top" wrapText="1"/>
    </xf>
    <xf numFmtId="169" fontId="5" fillId="0" borderId="0" xfId="4" applyNumberFormat="1" applyFont="1" applyBorder="1" applyAlignment="1">
      <alignment horizontal="center" vertical="top" wrapText="1"/>
    </xf>
    <xf numFmtId="169" fontId="5" fillId="0" borderId="0" xfId="0" applyNumberFormat="1" applyFont="1" applyBorder="1" applyAlignment="1">
      <alignment horizontal="center" vertical="top" wrapText="1"/>
    </xf>
    <xf numFmtId="0" fontId="5" fillId="3" borderId="0" xfId="0" applyFont="1" applyFill="1" applyBorder="1" applyAlignment="1">
      <alignment horizontal="center" vertical="top" wrapText="1"/>
    </xf>
    <xf numFmtId="169" fontId="5" fillId="3" borderId="0" xfId="3" applyNumberFormat="1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top" wrapText="1"/>
    </xf>
    <xf numFmtId="169" fontId="5" fillId="4" borderId="0" xfId="3" applyNumberFormat="1" applyFont="1" applyFill="1" applyBorder="1" applyAlignment="1">
      <alignment horizontal="center" vertical="top" wrapText="1"/>
    </xf>
    <xf numFmtId="0" fontId="5" fillId="5" borderId="0" xfId="0" applyFont="1" applyFill="1" applyBorder="1" applyAlignment="1">
      <alignment horizontal="center" vertical="top" wrapText="1"/>
    </xf>
    <xf numFmtId="0" fontId="5" fillId="6" borderId="0" xfId="0" applyFont="1" applyFill="1" applyBorder="1" applyAlignment="1">
      <alignment horizontal="center" vertical="top" wrapText="1"/>
    </xf>
    <xf numFmtId="0" fontId="5" fillId="7" borderId="0" xfId="0" applyFont="1" applyFill="1" applyBorder="1" applyAlignment="1">
      <alignment horizontal="center" vertical="top" wrapText="1"/>
    </xf>
    <xf numFmtId="0" fontId="5" fillId="7" borderId="2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3" fillId="3" borderId="1" xfId="0" applyFont="1" applyFill="1" applyBorder="1" applyAlignment="1">
      <alignment horizontal="center" vertical="top" wrapText="1"/>
    </xf>
    <xf numFmtId="0" fontId="13" fillId="7" borderId="1" xfId="0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left" vertical="top" wrapText="1"/>
    </xf>
    <xf numFmtId="1" fontId="14" fillId="0" borderId="1" xfId="4" applyNumberFormat="1" applyFont="1" applyBorder="1" applyAlignment="1">
      <alignment horizontal="center" vertical="top" wrapText="1"/>
    </xf>
    <xf numFmtId="1" fontId="5" fillId="0" borderId="1" xfId="4" applyNumberFormat="1" applyFont="1" applyBorder="1" applyAlignment="1">
      <alignment horizontal="center" vertical="top" wrapText="1"/>
    </xf>
    <xf numFmtId="0" fontId="5" fillId="7" borderId="2" xfId="0" applyFont="1" applyFill="1" applyBorder="1" applyAlignment="1">
      <alignment horizontal="center" vertical="top" wrapText="1"/>
    </xf>
    <xf numFmtId="165" fontId="4" fillId="0" borderId="1" xfId="4" applyFont="1" applyBorder="1" applyAlignment="1">
      <alignment horizontal="center" vertical="top" wrapText="1"/>
    </xf>
    <xf numFmtId="165" fontId="7" fillId="0" borderId="1" xfId="4" applyFont="1" applyBorder="1" applyAlignment="1">
      <alignment horizontal="center" vertical="top" wrapText="1"/>
    </xf>
    <xf numFmtId="165" fontId="5" fillId="3" borderId="1" xfId="4" applyFont="1" applyFill="1" applyBorder="1" applyAlignment="1">
      <alignment horizontal="center" vertical="top" wrapText="1"/>
    </xf>
    <xf numFmtId="165" fontId="5" fillId="3" borderId="4" xfId="4" applyFont="1" applyFill="1" applyBorder="1" applyAlignment="1">
      <alignment horizontal="center" vertical="top" wrapText="1"/>
    </xf>
    <xf numFmtId="165" fontId="5" fillId="4" borderId="1" xfId="4" applyFont="1" applyFill="1" applyBorder="1" applyAlignment="1">
      <alignment horizontal="center" vertical="top" wrapText="1"/>
    </xf>
    <xf numFmtId="165" fontId="5" fillId="5" borderId="1" xfId="4" applyFont="1" applyFill="1" applyBorder="1" applyAlignment="1">
      <alignment horizontal="center" vertical="top" wrapText="1"/>
    </xf>
    <xf numFmtId="165" fontId="5" fillId="6" borderId="1" xfId="4" applyFont="1" applyFill="1" applyBorder="1" applyAlignment="1">
      <alignment horizontal="center" vertical="top" wrapText="1"/>
    </xf>
    <xf numFmtId="165" fontId="5" fillId="7" borderId="2" xfId="4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9" borderId="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" fontId="5" fillId="9" borderId="1" xfId="0" applyNumberFormat="1" applyFont="1" applyFill="1" applyBorder="1" applyAlignment="1">
      <alignment horizontal="center" vertical="top" wrapText="1"/>
    </xf>
    <xf numFmtId="165" fontId="5" fillId="0" borderId="2" xfId="4" applyFont="1" applyBorder="1" applyAlignment="1">
      <alignment vertical="top" wrapText="1"/>
    </xf>
    <xf numFmtId="0" fontId="5" fillId="8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165" fontId="4" fillId="0" borderId="1" xfId="4" applyFont="1" applyBorder="1" applyAlignment="1">
      <alignment vertical="top" wrapText="1"/>
    </xf>
    <xf numFmtId="0" fontId="4" fillId="8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165" fontId="4" fillId="0" borderId="1" xfId="0" applyNumberFormat="1" applyFont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165" fontId="5" fillId="0" borderId="1" xfId="4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165" fontId="4" fillId="0" borderId="1" xfId="4" applyFont="1" applyBorder="1" applyAlignment="1">
      <alignment horizontal="center" vertical="top" wrapText="1"/>
    </xf>
    <xf numFmtId="169" fontId="5" fillId="0" borderId="1" xfId="0" applyNumberFormat="1" applyFont="1" applyBorder="1" applyAlignment="1">
      <alignment horizontal="center" vertical="top" wrapText="1"/>
    </xf>
    <xf numFmtId="165" fontId="4" fillId="0" borderId="3" xfId="4" applyFont="1" applyBorder="1" applyAlignment="1">
      <alignment horizontal="center" vertical="top" wrapText="1"/>
    </xf>
    <xf numFmtId="165" fontId="4" fillId="0" borderId="11" xfId="4" applyFont="1" applyBorder="1" applyAlignment="1">
      <alignment horizontal="center" vertical="top" wrapText="1"/>
    </xf>
    <xf numFmtId="165" fontId="4" fillId="0" borderId="4" xfId="4" applyFont="1" applyBorder="1" applyAlignment="1">
      <alignment horizontal="center" vertical="top" wrapText="1"/>
    </xf>
    <xf numFmtId="165" fontId="5" fillId="0" borderId="4" xfId="4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top" wrapText="1"/>
    </xf>
    <xf numFmtId="165" fontId="5" fillId="0" borderId="1" xfId="4" applyNumberFormat="1" applyFont="1" applyBorder="1" applyAlignment="1">
      <alignment horizontal="center" vertical="top" wrapText="1"/>
    </xf>
    <xf numFmtId="165" fontId="5" fillId="0" borderId="1" xfId="3" applyNumberFormat="1" applyFont="1" applyBorder="1" applyAlignment="1">
      <alignment horizontal="center" vertical="top" wrapText="1"/>
    </xf>
    <xf numFmtId="165" fontId="4" fillId="0" borderId="1" xfId="4" applyNumberFormat="1" applyFont="1" applyBorder="1" applyAlignment="1">
      <alignment horizontal="center" vertical="top" wrapText="1"/>
    </xf>
    <xf numFmtId="0" fontId="5" fillId="0" borderId="1" xfId="4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4" fillId="0" borderId="1" xfId="4" applyNumberFormat="1" applyFont="1" applyBorder="1" applyAlignment="1">
      <alignment horizontal="center" vertical="top" wrapText="1"/>
    </xf>
    <xf numFmtId="0" fontId="5" fillId="0" borderId="0" xfId="4" applyNumberFormat="1" applyFont="1" applyBorder="1" applyAlignment="1">
      <alignment horizontal="center" vertical="top" wrapText="1"/>
    </xf>
    <xf numFmtId="0" fontId="12" fillId="10" borderId="1" xfId="0" applyFont="1" applyFill="1" applyBorder="1" applyAlignment="1">
      <alignment vertical="top" wrapText="1"/>
    </xf>
    <xf numFmtId="0" fontId="16" fillId="10" borderId="1" xfId="0" applyFont="1" applyFill="1" applyBorder="1" applyAlignment="1">
      <alignment vertical="top" wrapText="1"/>
    </xf>
    <xf numFmtId="0" fontId="16" fillId="11" borderId="1" xfId="0" applyFont="1" applyFill="1" applyBorder="1" applyAlignment="1">
      <alignment vertical="top" wrapText="1"/>
    </xf>
    <xf numFmtId="170" fontId="16" fillId="11" borderId="1" xfId="0" applyNumberFormat="1" applyFont="1" applyFill="1" applyBorder="1" applyAlignment="1">
      <alignment vertical="top" wrapText="1"/>
    </xf>
    <xf numFmtId="1" fontId="4" fillId="0" borderId="1" xfId="4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167" fontId="5" fillId="4" borderId="1" xfId="0" applyNumberFormat="1" applyFont="1" applyFill="1" applyBorder="1" applyAlignment="1">
      <alignment horizontal="center" vertical="top" wrapText="1"/>
    </xf>
    <xf numFmtId="170" fontId="2" fillId="0" borderId="0" xfId="0" applyNumberFormat="1" applyFont="1" applyBorder="1" applyAlignment="1">
      <alignment vertical="top" wrapText="1"/>
    </xf>
    <xf numFmtId="171" fontId="4" fillId="0" borderId="1" xfId="0" applyNumberFormat="1" applyFont="1" applyBorder="1" applyAlignment="1">
      <alignment horizontal="center" vertical="top" wrapText="1"/>
    </xf>
    <xf numFmtId="171" fontId="5" fillId="3" borderId="1" xfId="3" applyNumberFormat="1" applyFont="1" applyFill="1" applyBorder="1" applyAlignment="1">
      <alignment horizontal="center" vertical="top" wrapText="1"/>
    </xf>
    <xf numFmtId="171" fontId="5" fillId="5" borderId="1" xfId="0" applyNumberFormat="1" applyFont="1" applyFill="1" applyBorder="1" applyAlignment="1">
      <alignment horizontal="center" vertical="top" wrapText="1"/>
    </xf>
    <xf numFmtId="171" fontId="5" fillId="6" borderId="1" xfId="0" applyNumberFormat="1" applyFont="1" applyFill="1" applyBorder="1" applyAlignment="1">
      <alignment horizontal="center" vertical="top" wrapText="1"/>
    </xf>
    <xf numFmtId="171" fontId="5" fillId="7" borderId="2" xfId="0" applyNumberFormat="1" applyFont="1" applyFill="1" applyBorder="1" applyAlignment="1">
      <alignment horizontal="center" vertical="top" wrapText="1"/>
    </xf>
    <xf numFmtId="171" fontId="5" fillId="0" borderId="2" xfId="0" applyNumberFormat="1" applyFont="1" applyBorder="1" applyAlignment="1">
      <alignment vertical="top" wrapText="1"/>
    </xf>
    <xf numFmtId="171" fontId="16" fillId="10" borderId="1" xfId="0" applyNumberFormat="1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 vertical="top" wrapText="1"/>
    </xf>
    <xf numFmtId="0" fontId="4" fillId="7" borderId="5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top" wrapText="1"/>
    </xf>
    <xf numFmtId="1" fontId="4" fillId="0" borderId="1" xfId="4" applyNumberFormat="1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165" fontId="4" fillId="7" borderId="2" xfId="4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6" fontId="7" fillId="0" borderId="1" xfId="4" applyNumberFormat="1" applyFont="1" applyBorder="1" applyAlignment="1">
      <alignment horizontal="center" vertical="top" wrapText="1"/>
    </xf>
    <xf numFmtId="165" fontId="4" fillId="0" borderId="1" xfId="4" applyNumberFormat="1" applyFont="1" applyBorder="1" applyAlignment="1">
      <alignment horizontal="center" vertical="top" wrapText="1"/>
    </xf>
    <xf numFmtId="165" fontId="4" fillId="3" borderId="1" xfId="4" applyFont="1" applyFill="1" applyBorder="1" applyAlignment="1">
      <alignment horizontal="center" vertical="top" wrapText="1"/>
    </xf>
    <xf numFmtId="0" fontId="4" fillId="0" borderId="1" xfId="4" applyNumberFormat="1" applyFont="1" applyBorder="1" applyAlignment="1">
      <alignment horizontal="center" vertical="top" wrapText="1"/>
    </xf>
    <xf numFmtId="165" fontId="4" fillId="6" borderId="1" xfId="4" applyFont="1" applyFill="1" applyBorder="1" applyAlignment="1">
      <alignment horizontal="center" vertical="top" wrapText="1"/>
    </xf>
    <xf numFmtId="167" fontId="4" fillId="4" borderId="1" xfId="0" applyNumberFormat="1" applyFont="1" applyFill="1" applyBorder="1" applyAlignment="1">
      <alignment horizontal="center" vertical="top" wrapText="1"/>
    </xf>
    <xf numFmtId="165" fontId="4" fillId="4" borderId="1" xfId="4" applyFont="1" applyFill="1" applyBorder="1" applyAlignment="1">
      <alignment horizontal="center" vertical="top" wrapText="1"/>
    </xf>
    <xf numFmtId="165" fontId="4" fillId="5" borderId="1" xfId="4" applyFont="1" applyFill="1" applyBorder="1" applyAlignment="1">
      <alignment horizontal="center" vertical="top" wrapText="1"/>
    </xf>
    <xf numFmtId="167" fontId="4" fillId="4" borderId="1" xfId="2" applyFont="1" applyFill="1" applyBorder="1" applyAlignment="1">
      <alignment horizontal="center" vertical="top" wrapText="1"/>
    </xf>
    <xf numFmtId="2" fontId="4" fillId="0" borderId="1" xfId="4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165" fontId="4" fillId="4" borderId="3" xfId="4" applyFont="1" applyFill="1" applyBorder="1" applyAlignment="1">
      <alignment horizontal="center" vertical="top" wrapText="1"/>
    </xf>
    <xf numFmtId="165" fontId="4" fillId="4" borderId="11" xfId="4" applyFont="1" applyFill="1" applyBorder="1" applyAlignment="1">
      <alignment horizontal="center" vertical="top" wrapText="1"/>
    </xf>
    <xf numFmtId="165" fontId="4" fillId="4" borderId="4" xfId="4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11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165" fontId="4" fillId="3" borderId="3" xfId="4" applyFont="1" applyFill="1" applyBorder="1" applyAlignment="1">
      <alignment horizontal="center" vertical="top" wrapText="1"/>
    </xf>
    <xf numFmtId="165" fontId="4" fillId="3" borderId="11" xfId="4" applyFont="1" applyFill="1" applyBorder="1" applyAlignment="1">
      <alignment horizontal="center" vertical="top" wrapText="1"/>
    </xf>
    <xf numFmtId="165" fontId="4" fillId="3" borderId="4" xfId="4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 wrapText="1"/>
    </xf>
    <xf numFmtId="0" fontId="4" fillId="7" borderId="11" xfId="0" applyFont="1" applyFill="1" applyBorder="1" applyAlignment="1">
      <alignment horizontal="center" vertical="top" wrapText="1"/>
    </xf>
    <xf numFmtId="0" fontId="4" fillId="7" borderId="4" xfId="0" applyFont="1" applyFill="1" applyBorder="1" applyAlignment="1">
      <alignment horizontal="center" vertical="top" wrapText="1"/>
    </xf>
    <xf numFmtId="165" fontId="4" fillId="7" borderId="7" xfId="4" applyFont="1" applyFill="1" applyBorder="1" applyAlignment="1">
      <alignment horizontal="center" vertical="top" wrapText="1"/>
    </xf>
    <xf numFmtId="165" fontId="4" fillId="7" borderId="12" xfId="4" applyFont="1" applyFill="1" applyBorder="1" applyAlignment="1">
      <alignment horizontal="center" vertical="top" wrapText="1"/>
    </xf>
    <xf numFmtId="165" fontId="4" fillId="7" borderId="9" xfId="4" applyFont="1" applyFill="1" applyBorder="1" applyAlignment="1">
      <alignment horizontal="center" vertical="top" wrapText="1"/>
    </xf>
    <xf numFmtId="165" fontId="4" fillId="5" borderId="3" xfId="4" applyFont="1" applyFill="1" applyBorder="1" applyAlignment="1">
      <alignment horizontal="center" vertical="top" wrapText="1"/>
    </xf>
    <xf numFmtId="165" fontId="4" fillId="5" borderId="11" xfId="4" applyFont="1" applyFill="1" applyBorder="1" applyAlignment="1">
      <alignment horizontal="center" vertical="top" wrapText="1"/>
    </xf>
    <xf numFmtId="165" fontId="4" fillId="5" borderId="4" xfId="4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top" wrapText="1"/>
    </xf>
    <xf numFmtId="0" fontId="4" fillId="6" borderId="11" xfId="0" applyFont="1" applyFill="1" applyBorder="1" applyAlignment="1">
      <alignment horizontal="center" vertical="top" wrapText="1"/>
    </xf>
    <xf numFmtId="0" fontId="4" fillId="6" borderId="4" xfId="0" applyFont="1" applyFill="1" applyBorder="1" applyAlignment="1">
      <alignment horizontal="center" vertical="top" wrapText="1"/>
    </xf>
    <xf numFmtId="165" fontId="4" fillId="6" borderId="3" xfId="4" applyFont="1" applyFill="1" applyBorder="1" applyAlignment="1">
      <alignment horizontal="center" vertical="top" wrapText="1"/>
    </xf>
    <xf numFmtId="165" fontId="4" fillId="6" borderId="11" xfId="4" applyFont="1" applyFill="1" applyBorder="1" applyAlignment="1">
      <alignment horizontal="center" vertical="top" wrapText="1"/>
    </xf>
    <xf numFmtId="165" fontId="4" fillId="6" borderId="4" xfId="4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165" fontId="4" fillId="0" borderId="2" xfId="4" applyNumberFormat="1" applyFont="1" applyBorder="1" applyAlignment="1">
      <alignment horizontal="center" vertical="top" wrapText="1"/>
    </xf>
    <xf numFmtId="165" fontId="4" fillId="0" borderId="5" xfId="4" applyNumberFormat="1" applyFont="1" applyBorder="1" applyAlignment="1">
      <alignment horizontal="center" vertical="top" wrapText="1"/>
    </xf>
    <xf numFmtId="165" fontId="4" fillId="0" borderId="6" xfId="4" applyNumberFormat="1" applyFont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horizontal="center" vertical="top" wrapText="1"/>
    </xf>
    <xf numFmtId="0" fontId="4" fillId="5" borderId="8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horizontal="center" vertical="top" wrapText="1"/>
    </xf>
    <xf numFmtId="0" fontId="4" fillId="6" borderId="7" xfId="0" applyFont="1" applyFill="1" applyBorder="1" applyAlignment="1">
      <alignment horizontal="center" vertical="top" wrapText="1"/>
    </xf>
    <xf numFmtId="0" fontId="4" fillId="6" borderId="8" xfId="0" applyFont="1" applyFill="1" applyBorder="1" applyAlignment="1">
      <alignment horizontal="center" vertical="top" wrapText="1"/>
    </xf>
    <xf numFmtId="0" fontId="4" fillId="6" borderId="9" xfId="0" applyFont="1" applyFill="1" applyBorder="1" applyAlignment="1">
      <alignment horizontal="center" vertical="top" wrapText="1"/>
    </xf>
    <xf numFmtId="0" fontId="4" fillId="6" borderId="10" xfId="0" applyFont="1" applyFill="1" applyBorder="1" applyAlignment="1">
      <alignment horizontal="center" vertical="top" wrapText="1"/>
    </xf>
    <xf numFmtId="1" fontId="4" fillId="0" borderId="2" xfId="4" applyNumberFormat="1" applyFont="1" applyBorder="1" applyAlignment="1">
      <alignment horizontal="center" vertical="top" wrapText="1"/>
    </xf>
    <xf numFmtId="1" fontId="4" fillId="0" borderId="6" xfId="4" applyNumberFormat="1" applyFont="1" applyBorder="1" applyAlignment="1">
      <alignment horizontal="center" vertical="top" wrapText="1"/>
    </xf>
  </cellXfs>
  <cellStyles count="5">
    <cellStyle name="Excel Built-in Currency" xfId="1"/>
    <cellStyle name="Excel Built-in Normal" xfId="2"/>
    <cellStyle name="Migliaia" xfId="3" builtinId="3"/>
    <cellStyle name="Normale" xfId="0" builtinId="0"/>
    <cellStyle name="Valuta" xfId="4" builtinId="4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6786562</xdr:colOff>
      <xdr:row>3</xdr:row>
      <xdr:rowOff>0</xdr:rowOff>
    </xdr:from>
    <xdr:ext cx="184731" cy="26456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9436997" y="4689343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84"/>
  <sheetViews>
    <sheetView tabSelected="1" view="pageBreakPreview" topLeftCell="Y1" zoomScale="40" zoomScaleNormal="30" zoomScaleSheetLayoutView="40" zoomScalePageLayoutView="25" workbookViewId="0">
      <selection activeCell="AL4" sqref="AL4"/>
    </sheetView>
  </sheetViews>
  <sheetFormatPr defaultColWidth="8.88671875" defaultRowHeight="46.2" x14ac:dyDescent="0.3"/>
  <cols>
    <col min="1" max="1" width="21.33203125" style="36" customWidth="1"/>
    <col min="2" max="2" width="228.88671875" style="16" customWidth="1"/>
    <col min="3" max="8" width="136" style="16" hidden="1" customWidth="1"/>
    <col min="9" max="9" width="43" style="41" customWidth="1"/>
    <col min="10" max="10" width="35.5546875" style="42" hidden="1" customWidth="1"/>
    <col min="11" max="11" width="46.5546875" style="43" hidden="1" customWidth="1"/>
    <col min="12" max="12" width="35.5546875" style="42" hidden="1" customWidth="1"/>
    <col min="13" max="13" width="44.109375" style="43" hidden="1" customWidth="1"/>
    <col min="14" max="14" width="35.5546875" style="102" customWidth="1"/>
    <col min="15" max="15" width="41.5546875" style="44" customWidth="1"/>
    <col min="16" max="17" width="38.44140625" style="44" customWidth="1"/>
    <col min="18" max="18" width="30.6640625" style="45" customWidth="1"/>
    <col min="19" max="19" width="43.6640625" style="46" customWidth="1"/>
    <col min="20" max="20" width="37.88671875" style="47" hidden="1" customWidth="1"/>
    <col min="21" max="21" width="46.6640625" style="47" hidden="1" customWidth="1"/>
    <col min="22" max="22" width="37.88671875" style="47" hidden="1" customWidth="1"/>
    <col min="23" max="23" width="30.44140625" style="47" customWidth="1"/>
    <col min="24" max="24" width="44.6640625" style="48" customWidth="1"/>
    <col min="25" max="25" width="32.109375" style="49" customWidth="1"/>
    <col min="26" max="26" width="52.5546875" style="49" customWidth="1"/>
    <col min="27" max="27" width="34.88671875" style="50" customWidth="1"/>
    <col min="28" max="28" width="45.33203125" style="50" customWidth="1"/>
    <col min="29" max="29" width="48.6640625" style="51" customWidth="1"/>
    <col min="30" max="30" width="36.88671875" style="51" customWidth="1"/>
    <col min="31" max="31" width="39.6640625" style="51" customWidth="1"/>
    <col min="32" max="32" width="31" style="51" customWidth="1"/>
    <col min="33" max="33" width="48.44140625" style="51" customWidth="1"/>
    <col min="34" max="34" width="37.109375" style="82" customWidth="1"/>
    <col min="35" max="35" width="50.33203125" style="83" customWidth="1"/>
    <col min="36" max="36" width="61.33203125" style="83" customWidth="1"/>
    <col min="37" max="37" width="29.109375" style="16" customWidth="1"/>
    <col min="38" max="38" width="68.88671875" style="16" customWidth="1"/>
    <col min="39" max="16384" width="8.88671875" style="16"/>
  </cols>
  <sheetData>
    <row r="1" spans="1:57" s="21" customFormat="1" x14ac:dyDescent="0.3">
      <c r="A1" s="35"/>
      <c r="B1" s="20"/>
      <c r="C1" s="20"/>
      <c r="D1" s="20"/>
      <c r="E1" s="20"/>
      <c r="F1" s="20"/>
      <c r="G1" s="20"/>
      <c r="H1" s="20"/>
      <c r="I1" s="8"/>
      <c r="J1" s="126" t="s">
        <v>84</v>
      </c>
      <c r="K1" s="126"/>
      <c r="L1" s="126"/>
      <c r="M1" s="126"/>
      <c r="N1" s="126"/>
      <c r="O1" s="126"/>
      <c r="P1" s="190" t="s">
        <v>101</v>
      </c>
      <c r="Q1" s="191"/>
      <c r="R1" s="127" t="s">
        <v>86</v>
      </c>
      <c r="S1" s="127"/>
      <c r="T1" s="128" t="s">
        <v>87</v>
      </c>
      <c r="U1" s="128"/>
      <c r="V1" s="128"/>
      <c r="W1" s="128"/>
      <c r="X1" s="128"/>
      <c r="Y1" s="121" t="s">
        <v>89</v>
      </c>
      <c r="Z1" s="121"/>
      <c r="AA1" s="122" t="s">
        <v>90</v>
      </c>
      <c r="AB1" s="122"/>
      <c r="AC1" s="123" t="s">
        <v>91</v>
      </c>
      <c r="AD1" s="124"/>
      <c r="AE1" s="124"/>
      <c r="AF1" s="124"/>
      <c r="AG1" s="124"/>
      <c r="AH1" s="70"/>
      <c r="AI1" s="71"/>
      <c r="AJ1" s="72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</row>
    <row r="2" spans="1:57" s="21" customFormat="1" ht="138.6" x14ac:dyDescent="0.3">
      <c r="A2" s="18"/>
      <c r="B2" s="1" t="s">
        <v>11</v>
      </c>
      <c r="C2" s="1"/>
      <c r="D2" s="1"/>
      <c r="E2" s="1"/>
      <c r="F2" s="1"/>
      <c r="G2" s="1"/>
      <c r="H2" s="1"/>
      <c r="I2" s="8" t="s">
        <v>106</v>
      </c>
      <c r="J2" s="126" t="s">
        <v>56</v>
      </c>
      <c r="K2" s="126"/>
      <c r="L2" s="126" t="s">
        <v>57</v>
      </c>
      <c r="M2" s="126"/>
      <c r="N2" s="126" t="s">
        <v>85</v>
      </c>
      <c r="O2" s="126"/>
      <c r="P2" s="190" t="s">
        <v>102</v>
      </c>
      <c r="Q2" s="191"/>
      <c r="R2" s="127"/>
      <c r="S2" s="127"/>
      <c r="T2" s="37" t="s">
        <v>10</v>
      </c>
      <c r="U2" s="37" t="s">
        <v>82</v>
      </c>
      <c r="V2" s="38" t="s">
        <v>83</v>
      </c>
      <c r="W2" s="128" t="s">
        <v>88</v>
      </c>
      <c r="X2" s="128"/>
      <c r="Y2" s="121"/>
      <c r="Z2" s="121"/>
      <c r="AA2" s="122"/>
      <c r="AB2" s="122"/>
      <c r="AC2" s="39" t="s">
        <v>92</v>
      </c>
      <c r="AD2" s="39" t="s">
        <v>93</v>
      </c>
      <c r="AE2" s="39" t="s">
        <v>94</v>
      </c>
      <c r="AF2" s="125" t="s">
        <v>95</v>
      </c>
      <c r="AG2" s="123"/>
      <c r="AH2" s="86" t="s">
        <v>108</v>
      </c>
      <c r="AI2" s="85" t="s">
        <v>103</v>
      </c>
      <c r="AJ2" s="72"/>
      <c r="AK2" s="103" t="s">
        <v>104</v>
      </c>
      <c r="AL2" s="103" t="s">
        <v>105</v>
      </c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</row>
    <row r="3" spans="1:57" s="5" customFormat="1" ht="84" x14ac:dyDescent="0.25">
      <c r="A3" s="18"/>
      <c r="B3" s="1"/>
      <c r="C3" s="1"/>
      <c r="D3" s="1"/>
      <c r="E3" s="1"/>
      <c r="F3" s="1"/>
      <c r="G3" s="1"/>
      <c r="H3" s="1"/>
      <c r="I3" s="8"/>
      <c r="J3" s="10"/>
      <c r="K3" s="27"/>
      <c r="L3" s="10"/>
      <c r="M3" s="27"/>
      <c r="N3" s="99" t="s">
        <v>109</v>
      </c>
      <c r="O3" s="28" t="s">
        <v>107</v>
      </c>
      <c r="P3" s="90" t="s">
        <v>109</v>
      </c>
      <c r="Q3" s="90" t="s">
        <v>107</v>
      </c>
      <c r="R3" s="109" t="s">
        <v>109</v>
      </c>
      <c r="S3" s="30" t="s">
        <v>107</v>
      </c>
      <c r="T3" s="22"/>
      <c r="U3" s="22"/>
      <c r="V3" s="26"/>
      <c r="W3" s="112" t="s">
        <v>109</v>
      </c>
      <c r="X3" s="31" t="s">
        <v>107</v>
      </c>
      <c r="Y3" s="110" t="s">
        <v>109</v>
      </c>
      <c r="Z3" s="110" t="s">
        <v>107</v>
      </c>
      <c r="AA3" s="111" t="s">
        <v>109</v>
      </c>
      <c r="AB3" s="111" t="s">
        <v>107</v>
      </c>
      <c r="AC3" s="32"/>
      <c r="AD3" s="32"/>
      <c r="AE3" s="32"/>
      <c r="AF3" s="32" t="s">
        <v>109</v>
      </c>
      <c r="AG3" s="61" t="s">
        <v>107</v>
      </c>
      <c r="AH3" s="73"/>
      <c r="AI3" s="74"/>
      <c r="AJ3" s="75"/>
      <c r="AK3" s="104"/>
      <c r="AL3" s="104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s="5" customFormat="1" ht="163.19999999999999" x14ac:dyDescent="0.3">
      <c r="A4" s="130" t="s">
        <v>12</v>
      </c>
      <c r="B4" s="1" t="s">
        <v>111</v>
      </c>
      <c r="C4" s="14"/>
      <c r="D4" s="14"/>
      <c r="E4" s="14"/>
      <c r="F4" s="14"/>
      <c r="G4" s="14"/>
      <c r="H4" s="14"/>
      <c r="I4" s="131"/>
      <c r="J4" s="126">
        <v>0</v>
      </c>
      <c r="K4" s="132"/>
      <c r="L4" s="126">
        <v>0</v>
      </c>
      <c r="M4" s="132"/>
      <c r="N4" s="134">
        <f>J4+L4</f>
        <v>0</v>
      </c>
      <c r="O4" s="132"/>
      <c r="P4" s="89"/>
      <c r="Q4" s="89"/>
      <c r="R4" s="127">
        <v>0</v>
      </c>
      <c r="S4" s="133"/>
      <c r="T4" s="128">
        <v>0</v>
      </c>
      <c r="U4" s="128">
        <v>0</v>
      </c>
      <c r="V4" s="139">
        <v>0</v>
      </c>
      <c r="W4" s="136">
        <f t="shared" ref="W4" si="0">V4+U4+T4</f>
        <v>0</v>
      </c>
      <c r="X4" s="137"/>
      <c r="Y4" s="121">
        <v>1</v>
      </c>
      <c r="Z4" s="138"/>
      <c r="AA4" s="122">
        <v>0</v>
      </c>
      <c r="AB4" s="135"/>
      <c r="AC4" s="125">
        <v>1</v>
      </c>
      <c r="AD4" s="125"/>
      <c r="AE4" s="125"/>
      <c r="AF4" s="125">
        <v>1</v>
      </c>
      <c r="AG4" s="129"/>
      <c r="AH4" s="76">
        <f>N4+R4+W4+Y4+AA4+AF4</f>
        <v>2</v>
      </c>
      <c r="AI4" s="77"/>
      <c r="AJ4" s="75"/>
      <c r="AK4" s="105">
        <f>AH4*20/100</f>
        <v>0.4</v>
      </c>
      <c r="AL4" s="106">
        <f>AK4*I4</f>
        <v>0</v>
      </c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s="5" customFormat="1" x14ac:dyDescent="0.3">
      <c r="A5" s="130"/>
      <c r="B5" s="11" t="s">
        <v>58</v>
      </c>
      <c r="C5" s="11"/>
      <c r="D5" s="11"/>
      <c r="E5" s="11"/>
      <c r="F5" s="11"/>
      <c r="G5" s="11"/>
      <c r="H5" s="11"/>
      <c r="I5" s="131"/>
      <c r="J5" s="126"/>
      <c r="K5" s="132"/>
      <c r="L5" s="126"/>
      <c r="M5" s="132"/>
      <c r="N5" s="134"/>
      <c r="O5" s="132"/>
      <c r="P5" s="89"/>
      <c r="Q5" s="89"/>
      <c r="R5" s="127"/>
      <c r="S5" s="133"/>
      <c r="T5" s="128"/>
      <c r="U5" s="128"/>
      <c r="V5" s="139"/>
      <c r="W5" s="136"/>
      <c r="X5" s="137"/>
      <c r="Y5" s="121"/>
      <c r="Z5" s="138"/>
      <c r="AA5" s="122"/>
      <c r="AB5" s="135"/>
      <c r="AC5" s="125"/>
      <c r="AD5" s="125"/>
      <c r="AE5" s="125"/>
      <c r="AF5" s="125"/>
      <c r="AG5" s="129"/>
      <c r="AH5" s="78"/>
      <c r="AI5" s="77"/>
      <c r="AJ5" s="75"/>
      <c r="AK5" s="104"/>
      <c r="AL5" s="104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s="5" customFormat="1" x14ac:dyDescent="0.3">
      <c r="A6" s="130"/>
      <c r="B6" s="11" t="s">
        <v>59</v>
      </c>
      <c r="C6" s="11"/>
      <c r="D6" s="11"/>
      <c r="E6" s="11"/>
      <c r="F6" s="11"/>
      <c r="G6" s="11"/>
      <c r="H6" s="11"/>
      <c r="I6" s="131"/>
      <c r="J6" s="126"/>
      <c r="K6" s="132"/>
      <c r="L6" s="126"/>
      <c r="M6" s="132"/>
      <c r="N6" s="134"/>
      <c r="O6" s="132"/>
      <c r="P6" s="89"/>
      <c r="Q6" s="89"/>
      <c r="R6" s="127"/>
      <c r="S6" s="133"/>
      <c r="T6" s="128"/>
      <c r="U6" s="128"/>
      <c r="V6" s="139"/>
      <c r="W6" s="136"/>
      <c r="X6" s="137"/>
      <c r="Y6" s="121"/>
      <c r="Z6" s="138"/>
      <c r="AA6" s="122"/>
      <c r="AB6" s="135"/>
      <c r="AC6" s="125"/>
      <c r="AD6" s="125"/>
      <c r="AE6" s="125"/>
      <c r="AF6" s="125"/>
      <c r="AG6" s="129"/>
      <c r="AH6" s="78"/>
      <c r="AI6" s="77"/>
      <c r="AJ6" s="75"/>
      <c r="AK6" s="104"/>
      <c r="AL6" s="104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s="5" customFormat="1" x14ac:dyDescent="0.3">
      <c r="A7" s="130"/>
      <c r="B7" s="11" t="s">
        <v>60</v>
      </c>
      <c r="C7" s="11"/>
      <c r="D7" s="11"/>
      <c r="E7" s="11"/>
      <c r="F7" s="11"/>
      <c r="G7" s="11"/>
      <c r="H7" s="11"/>
      <c r="I7" s="131"/>
      <c r="J7" s="126"/>
      <c r="K7" s="132"/>
      <c r="L7" s="126"/>
      <c r="M7" s="132"/>
      <c r="N7" s="134"/>
      <c r="O7" s="132"/>
      <c r="P7" s="89"/>
      <c r="Q7" s="89"/>
      <c r="R7" s="127"/>
      <c r="S7" s="133"/>
      <c r="T7" s="128"/>
      <c r="U7" s="128"/>
      <c r="V7" s="139"/>
      <c r="W7" s="136"/>
      <c r="X7" s="137"/>
      <c r="Y7" s="121"/>
      <c r="Z7" s="138"/>
      <c r="AA7" s="122"/>
      <c r="AB7" s="135"/>
      <c r="AC7" s="125"/>
      <c r="AD7" s="125"/>
      <c r="AE7" s="125"/>
      <c r="AF7" s="125"/>
      <c r="AG7" s="129"/>
      <c r="AH7" s="78"/>
      <c r="AI7" s="77"/>
      <c r="AJ7" s="75"/>
      <c r="AK7" s="104"/>
      <c r="AL7" s="104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s="5" customFormat="1" x14ac:dyDescent="0.3">
      <c r="A8" s="130"/>
      <c r="B8" s="11" t="s">
        <v>61</v>
      </c>
      <c r="C8" s="11"/>
      <c r="D8" s="11"/>
      <c r="E8" s="11"/>
      <c r="F8" s="11"/>
      <c r="G8" s="11"/>
      <c r="H8" s="11"/>
      <c r="I8" s="131"/>
      <c r="J8" s="126"/>
      <c r="K8" s="132"/>
      <c r="L8" s="126"/>
      <c r="M8" s="132"/>
      <c r="N8" s="134"/>
      <c r="O8" s="132"/>
      <c r="P8" s="89"/>
      <c r="Q8" s="89"/>
      <c r="R8" s="127"/>
      <c r="S8" s="133"/>
      <c r="T8" s="128"/>
      <c r="U8" s="128"/>
      <c r="V8" s="139"/>
      <c r="W8" s="136"/>
      <c r="X8" s="137"/>
      <c r="Y8" s="121"/>
      <c r="Z8" s="138"/>
      <c r="AA8" s="122"/>
      <c r="AB8" s="135"/>
      <c r="AC8" s="125"/>
      <c r="AD8" s="125"/>
      <c r="AE8" s="125"/>
      <c r="AF8" s="125"/>
      <c r="AG8" s="129"/>
      <c r="AH8" s="78"/>
      <c r="AI8" s="77"/>
      <c r="AJ8" s="75"/>
      <c r="AK8" s="104"/>
      <c r="AL8" s="104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s="5" customFormat="1" x14ac:dyDescent="0.3">
      <c r="A9" s="130"/>
      <c r="B9" s="11" t="s">
        <v>62</v>
      </c>
      <c r="C9" s="11"/>
      <c r="D9" s="11"/>
      <c r="E9" s="11"/>
      <c r="F9" s="11"/>
      <c r="G9" s="11"/>
      <c r="H9" s="11"/>
      <c r="I9" s="131"/>
      <c r="J9" s="126"/>
      <c r="K9" s="132"/>
      <c r="L9" s="126"/>
      <c r="M9" s="132"/>
      <c r="N9" s="134"/>
      <c r="O9" s="132"/>
      <c r="P9" s="89"/>
      <c r="Q9" s="89"/>
      <c r="R9" s="127"/>
      <c r="S9" s="133"/>
      <c r="T9" s="128"/>
      <c r="U9" s="128"/>
      <c r="V9" s="139"/>
      <c r="W9" s="136"/>
      <c r="X9" s="137"/>
      <c r="Y9" s="121"/>
      <c r="Z9" s="138"/>
      <c r="AA9" s="122"/>
      <c r="AB9" s="135"/>
      <c r="AC9" s="125"/>
      <c r="AD9" s="125"/>
      <c r="AE9" s="125"/>
      <c r="AF9" s="125"/>
      <c r="AG9" s="129"/>
      <c r="AH9" s="78"/>
      <c r="AI9" s="77"/>
      <c r="AJ9" s="75"/>
      <c r="AK9" s="104"/>
      <c r="AL9" s="104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s="5" customFormat="1" x14ac:dyDescent="0.3">
      <c r="A10" s="130"/>
      <c r="B10" s="11" t="s">
        <v>63</v>
      </c>
      <c r="C10" s="11"/>
      <c r="D10" s="11"/>
      <c r="E10" s="11"/>
      <c r="F10" s="11"/>
      <c r="G10" s="11"/>
      <c r="H10" s="11"/>
      <c r="I10" s="131"/>
      <c r="J10" s="126"/>
      <c r="K10" s="132"/>
      <c r="L10" s="126"/>
      <c r="M10" s="132"/>
      <c r="N10" s="134"/>
      <c r="O10" s="132"/>
      <c r="P10" s="89"/>
      <c r="Q10" s="89"/>
      <c r="R10" s="127"/>
      <c r="S10" s="133"/>
      <c r="T10" s="128"/>
      <c r="U10" s="128"/>
      <c r="V10" s="139"/>
      <c r="W10" s="136"/>
      <c r="X10" s="137"/>
      <c r="Y10" s="121"/>
      <c r="Z10" s="138"/>
      <c r="AA10" s="122"/>
      <c r="AB10" s="135"/>
      <c r="AC10" s="125"/>
      <c r="AD10" s="125"/>
      <c r="AE10" s="125"/>
      <c r="AF10" s="125"/>
      <c r="AG10" s="129"/>
      <c r="AH10" s="78"/>
      <c r="AI10" s="77"/>
      <c r="AJ10" s="75"/>
      <c r="AK10" s="104"/>
      <c r="AL10" s="104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s="5" customFormat="1" x14ac:dyDescent="0.3">
      <c r="A11" s="130"/>
      <c r="B11" s="11" t="s">
        <v>64</v>
      </c>
      <c r="C11" s="11"/>
      <c r="D11" s="11"/>
      <c r="E11" s="11"/>
      <c r="F11" s="11"/>
      <c r="G11" s="11"/>
      <c r="H11" s="11"/>
      <c r="I11" s="131"/>
      <c r="J11" s="126"/>
      <c r="K11" s="132"/>
      <c r="L11" s="126"/>
      <c r="M11" s="132"/>
      <c r="N11" s="134"/>
      <c r="O11" s="132"/>
      <c r="P11" s="89"/>
      <c r="Q11" s="89"/>
      <c r="R11" s="127"/>
      <c r="S11" s="133"/>
      <c r="T11" s="128"/>
      <c r="U11" s="128"/>
      <c r="V11" s="139"/>
      <c r="W11" s="136"/>
      <c r="X11" s="137"/>
      <c r="Y11" s="121"/>
      <c r="Z11" s="138"/>
      <c r="AA11" s="122"/>
      <c r="AB11" s="135"/>
      <c r="AC11" s="125"/>
      <c r="AD11" s="125"/>
      <c r="AE11" s="125"/>
      <c r="AF11" s="125"/>
      <c r="AG11" s="129"/>
      <c r="AH11" s="78"/>
      <c r="AI11" s="77"/>
      <c r="AJ11" s="75"/>
      <c r="AK11" s="104"/>
      <c r="AL11" s="104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s="5" customFormat="1" x14ac:dyDescent="0.3">
      <c r="A12" s="130"/>
      <c r="B12" s="11" t="s">
        <v>65</v>
      </c>
      <c r="C12" s="11"/>
      <c r="D12" s="11"/>
      <c r="E12" s="11"/>
      <c r="F12" s="11"/>
      <c r="G12" s="11"/>
      <c r="H12" s="11"/>
      <c r="I12" s="131"/>
      <c r="J12" s="126"/>
      <c r="K12" s="132"/>
      <c r="L12" s="126"/>
      <c r="M12" s="132"/>
      <c r="N12" s="134"/>
      <c r="O12" s="132"/>
      <c r="P12" s="89"/>
      <c r="Q12" s="89"/>
      <c r="R12" s="127"/>
      <c r="S12" s="133"/>
      <c r="T12" s="128"/>
      <c r="U12" s="128"/>
      <c r="V12" s="139"/>
      <c r="W12" s="136"/>
      <c r="X12" s="137"/>
      <c r="Y12" s="121"/>
      <c r="Z12" s="138"/>
      <c r="AA12" s="122"/>
      <c r="AB12" s="135"/>
      <c r="AC12" s="125"/>
      <c r="AD12" s="125"/>
      <c r="AE12" s="125"/>
      <c r="AF12" s="125"/>
      <c r="AG12" s="129"/>
      <c r="AH12" s="78"/>
      <c r="AI12" s="77"/>
      <c r="AJ12" s="75"/>
      <c r="AK12" s="104"/>
      <c r="AL12" s="104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s="5" customFormat="1" x14ac:dyDescent="0.3">
      <c r="A13" s="130"/>
      <c r="B13" s="11" t="s">
        <v>66</v>
      </c>
      <c r="C13" s="11"/>
      <c r="D13" s="11"/>
      <c r="E13" s="11"/>
      <c r="F13" s="11"/>
      <c r="G13" s="11"/>
      <c r="H13" s="11"/>
      <c r="I13" s="131"/>
      <c r="J13" s="126"/>
      <c r="K13" s="132"/>
      <c r="L13" s="126"/>
      <c r="M13" s="132"/>
      <c r="N13" s="134"/>
      <c r="O13" s="132"/>
      <c r="P13" s="89"/>
      <c r="Q13" s="89"/>
      <c r="R13" s="127"/>
      <c r="S13" s="133"/>
      <c r="T13" s="128"/>
      <c r="U13" s="128"/>
      <c r="V13" s="139"/>
      <c r="W13" s="136"/>
      <c r="X13" s="137"/>
      <c r="Y13" s="121"/>
      <c r="Z13" s="138"/>
      <c r="AA13" s="122"/>
      <c r="AB13" s="135"/>
      <c r="AC13" s="125"/>
      <c r="AD13" s="125"/>
      <c r="AE13" s="125"/>
      <c r="AF13" s="125"/>
      <c r="AG13" s="129"/>
      <c r="AH13" s="78"/>
      <c r="AI13" s="77"/>
      <c r="AJ13" s="75"/>
      <c r="AK13" s="104"/>
      <c r="AL13" s="104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s="5" customFormat="1" x14ac:dyDescent="0.3">
      <c r="A14" s="130"/>
      <c r="B14" s="11" t="s">
        <v>67</v>
      </c>
      <c r="C14" s="11"/>
      <c r="D14" s="11"/>
      <c r="E14" s="11"/>
      <c r="F14" s="11"/>
      <c r="G14" s="11"/>
      <c r="H14" s="11"/>
      <c r="I14" s="131"/>
      <c r="J14" s="126"/>
      <c r="K14" s="132"/>
      <c r="L14" s="126"/>
      <c r="M14" s="132"/>
      <c r="N14" s="134"/>
      <c r="O14" s="132"/>
      <c r="P14" s="89"/>
      <c r="Q14" s="89"/>
      <c r="R14" s="127"/>
      <c r="S14" s="133"/>
      <c r="T14" s="128"/>
      <c r="U14" s="128"/>
      <c r="V14" s="139"/>
      <c r="W14" s="136"/>
      <c r="X14" s="137"/>
      <c r="Y14" s="121"/>
      <c r="Z14" s="138"/>
      <c r="AA14" s="122"/>
      <c r="AB14" s="135"/>
      <c r="AC14" s="125"/>
      <c r="AD14" s="125"/>
      <c r="AE14" s="125"/>
      <c r="AF14" s="125"/>
      <c r="AG14" s="129"/>
      <c r="AH14" s="78"/>
      <c r="AI14" s="77"/>
      <c r="AJ14" s="75"/>
      <c r="AK14" s="104"/>
      <c r="AL14" s="10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s="5" customFormat="1" ht="81.599999999999994" x14ac:dyDescent="0.3">
      <c r="A15" s="130"/>
      <c r="B15" s="11" t="s">
        <v>68</v>
      </c>
      <c r="C15" s="11"/>
      <c r="D15" s="11"/>
      <c r="E15" s="11"/>
      <c r="F15" s="11"/>
      <c r="G15" s="11"/>
      <c r="H15" s="11"/>
      <c r="I15" s="131"/>
      <c r="J15" s="126"/>
      <c r="K15" s="132"/>
      <c r="L15" s="126"/>
      <c r="M15" s="132"/>
      <c r="N15" s="134"/>
      <c r="O15" s="132"/>
      <c r="P15" s="89"/>
      <c r="Q15" s="89"/>
      <c r="R15" s="127"/>
      <c r="S15" s="133"/>
      <c r="T15" s="128"/>
      <c r="U15" s="128"/>
      <c r="V15" s="139"/>
      <c r="W15" s="136"/>
      <c r="X15" s="137"/>
      <c r="Y15" s="121"/>
      <c r="Z15" s="138"/>
      <c r="AA15" s="122"/>
      <c r="AB15" s="135"/>
      <c r="AC15" s="125"/>
      <c r="AD15" s="125"/>
      <c r="AE15" s="125"/>
      <c r="AF15" s="125"/>
      <c r="AG15" s="129"/>
      <c r="AH15" s="78"/>
      <c r="AI15" s="77"/>
      <c r="AJ15" s="75"/>
      <c r="AK15" s="104"/>
      <c r="AL15" s="104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s="5" customFormat="1" x14ac:dyDescent="0.3">
      <c r="A16" s="130"/>
      <c r="B16" s="11" t="s">
        <v>69</v>
      </c>
      <c r="C16" s="11"/>
      <c r="D16" s="11"/>
      <c r="E16" s="11"/>
      <c r="F16" s="11"/>
      <c r="G16" s="11"/>
      <c r="H16" s="11"/>
      <c r="I16" s="131"/>
      <c r="J16" s="126"/>
      <c r="K16" s="132"/>
      <c r="L16" s="126"/>
      <c r="M16" s="132"/>
      <c r="N16" s="134"/>
      <c r="O16" s="132"/>
      <c r="P16" s="89"/>
      <c r="Q16" s="89"/>
      <c r="R16" s="127"/>
      <c r="S16" s="133"/>
      <c r="T16" s="128"/>
      <c r="U16" s="128"/>
      <c r="V16" s="139"/>
      <c r="W16" s="136"/>
      <c r="X16" s="137"/>
      <c r="Y16" s="121"/>
      <c r="Z16" s="138"/>
      <c r="AA16" s="122"/>
      <c r="AB16" s="135"/>
      <c r="AC16" s="125"/>
      <c r="AD16" s="125"/>
      <c r="AE16" s="125"/>
      <c r="AF16" s="125"/>
      <c r="AG16" s="129"/>
      <c r="AH16" s="78"/>
      <c r="AI16" s="77"/>
      <c r="AJ16" s="75"/>
      <c r="AK16" s="104"/>
      <c r="AL16" s="104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s="5" customFormat="1" x14ac:dyDescent="0.3">
      <c r="A17" s="130"/>
      <c r="B17" s="11" t="s">
        <v>70</v>
      </c>
      <c r="C17" s="11"/>
      <c r="D17" s="11"/>
      <c r="E17" s="11"/>
      <c r="F17" s="11"/>
      <c r="G17" s="11"/>
      <c r="H17" s="11"/>
      <c r="I17" s="131"/>
      <c r="J17" s="126"/>
      <c r="K17" s="132"/>
      <c r="L17" s="126"/>
      <c r="M17" s="132"/>
      <c r="N17" s="134"/>
      <c r="O17" s="132"/>
      <c r="P17" s="89"/>
      <c r="Q17" s="89"/>
      <c r="R17" s="127"/>
      <c r="S17" s="133"/>
      <c r="T17" s="128"/>
      <c r="U17" s="128"/>
      <c r="V17" s="139"/>
      <c r="W17" s="136"/>
      <c r="X17" s="137"/>
      <c r="Y17" s="121"/>
      <c r="Z17" s="138"/>
      <c r="AA17" s="122"/>
      <c r="AB17" s="135"/>
      <c r="AC17" s="125"/>
      <c r="AD17" s="125"/>
      <c r="AE17" s="125"/>
      <c r="AF17" s="125"/>
      <c r="AG17" s="129"/>
      <c r="AH17" s="78"/>
      <c r="AI17" s="77"/>
      <c r="AJ17" s="75"/>
      <c r="AK17" s="104"/>
      <c r="AL17" s="104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s="5" customFormat="1" x14ac:dyDescent="0.3">
      <c r="A18" s="130"/>
      <c r="B18" s="11" t="s">
        <v>71</v>
      </c>
      <c r="C18" s="11"/>
      <c r="D18" s="11"/>
      <c r="E18" s="11"/>
      <c r="F18" s="11"/>
      <c r="G18" s="11"/>
      <c r="H18" s="11"/>
      <c r="I18" s="131"/>
      <c r="J18" s="126"/>
      <c r="K18" s="132"/>
      <c r="L18" s="126"/>
      <c r="M18" s="132"/>
      <c r="N18" s="134"/>
      <c r="O18" s="132"/>
      <c r="P18" s="89"/>
      <c r="Q18" s="89"/>
      <c r="R18" s="127"/>
      <c r="S18" s="133"/>
      <c r="T18" s="128"/>
      <c r="U18" s="128"/>
      <c r="V18" s="139"/>
      <c r="W18" s="136"/>
      <c r="X18" s="137"/>
      <c r="Y18" s="121"/>
      <c r="Z18" s="138"/>
      <c r="AA18" s="122"/>
      <c r="AB18" s="135"/>
      <c r="AC18" s="125"/>
      <c r="AD18" s="125"/>
      <c r="AE18" s="125"/>
      <c r="AF18" s="125"/>
      <c r="AG18" s="129"/>
      <c r="AH18" s="78"/>
      <c r="AI18" s="77"/>
      <c r="AJ18" s="75"/>
      <c r="AK18" s="104"/>
      <c r="AL18" s="104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s="5" customFormat="1" x14ac:dyDescent="0.3">
      <c r="A19" s="130"/>
      <c r="B19" s="11" t="s">
        <v>72</v>
      </c>
      <c r="C19" s="11"/>
      <c r="D19" s="11"/>
      <c r="E19" s="11"/>
      <c r="F19" s="11"/>
      <c r="G19" s="11"/>
      <c r="H19" s="11"/>
      <c r="I19" s="131"/>
      <c r="J19" s="126"/>
      <c r="K19" s="132"/>
      <c r="L19" s="126"/>
      <c r="M19" s="132"/>
      <c r="N19" s="134"/>
      <c r="O19" s="132"/>
      <c r="P19" s="89"/>
      <c r="Q19" s="89"/>
      <c r="R19" s="127"/>
      <c r="S19" s="133"/>
      <c r="T19" s="128"/>
      <c r="U19" s="128"/>
      <c r="V19" s="139"/>
      <c r="W19" s="136"/>
      <c r="X19" s="137"/>
      <c r="Y19" s="121"/>
      <c r="Z19" s="138"/>
      <c r="AA19" s="122"/>
      <c r="AB19" s="135"/>
      <c r="AC19" s="125"/>
      <c r="AD19" s="125"/>
      <c r="AE19" s="125"/>
      <c r="AF19" s="125"/>
      <c r="AG19" s="129"/>
      <c r="AH19" s="78"/>
      <c r="AI19" s="77"/>
      <c r="AJ19" s="75"/>
      <c r="AK19" s="104"/>
      <c r="AL19" s="104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s="5" customFormat="1" x14ac:dyDescent="0.3">
      <c r="A20" s="130"/>
      <c r="B20" s="11" t="s">
        <v>73</v>
      </c>
      <c r="C20" s="11"/>
      <c r="D20" s="11"/>
      <c r="E20" s="11"/>
      <c r="F20" s="11"/>
      <c r="G20" s="11"/>
      <c r="H20" s="11"/>
      <c r="I20" s="131"/>
      <c r="J20" s="126"/>
      <c r="K20" s="132"/>
      <c r="L20" s="126"/>
      <c r="M20" s="132"/>
      <c r="N20" s="134"/>
      <c r="O20" s="132"/>
      <c r="P20" s="89"/>
      <c r="Q20" s="89"/>
      <c r="R20" s="127"/>
      <c r="S20" s="133"/>
      <c r="T20" s="128"/>
      <c r="U20" s="128"/>
      <c r="V20" s="139"/>
      <c r="W20" s="136"/>
      <c r="X20" s="137"/>
      <c r="Y20" s="121"/>
      <c r="Z20" s="138"/>
      <c r="AA20" s="122"/>
      <c r="AB20" s="135"/>
      <c r="AC20" s="125"/>
      <c r="AD20" s="125"/>
      <c r="AE20" s="125"/>
      <c r="AF20" s="125"/>
      <c r="AG20" s="129"/>
      <c r="AH20" s="78"/>
      <c r="AI20" s="77"/>
      <c r="AJ20" s="75"/>
      <c r="AK20" s="104"/>
      <c r="AL20" s="104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s="5" customFormat="1" x14ac:dyDescent="0.3">
      <c r="A21" s="130"/>
      <c r="B21" s="11" t="s">
        <v>74</v>
      </c>
      <c r="C21" s="11"/>
      <c r="D21" s="11"/>
      <c r="E21" s="11"/>
      <c r="F21" s="11"/>
      <c r="G21" s="11"/>
      <c r="H21" s="11"/>
      <c r="I21" s="131"/>
      <c r="J21" s="126"/>
      <c r="K21" s="132"/>
      <c r="L21" s="126"/>
      <c r="M21" s="132"/>
      <c r="N21" s="134"/>
      <c r="O21" s="132"/>
      <c r="P21" s="89"/>
      <c r="Q21" s="89"/>
      <c r="R21" s="127"/>
      <c r="S21" s="133"/>
      <c r="T21" s="128"/>
      <c r="U21" s="128"/>
      <c r="V21" s="139"/>
      <c r="W21" s="136"/>
      <c r="X21" s="137"/>
      <c r="Y21" s="121"/>
      <c r="Z21" s="138"/>
      <c r="AA21" s="122"/>
      <c r="AB21" s="135"/>
      <c r="AC21" s="125"/>
      <c r="AD21" s="125"/>
      <c r="AE21" s="125"/>
      <c r="AF21" s="125"/>
      <c r="AG21" s="129"/>
      <c r="AH21" s="78"/>
      <c r="AI21" s="77"/>
      <c r="AJ21" s="75"/>
      <c r="AK21" s="104"/>
      <c r="AL21" s="104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s="5" customFormat="1" x14ac:dyDescent="0.3">
      <c r="A22" s="130"/>
      <c r="B22" s="11" t="s">
        <v>75</v>
      </c>
      <c r="C22" s="11"/>
      <c r="D22" s="11"/>
      <c r="E22" s="11"/>
      <c r="F22" s="11"/>
      <c r="G22" s="11"/>
      <c r="H22" s="11"/>
      <c r="I22" s="131"/>
      <c r="J22" s="126"/>
      <c r="K22" s="132"/>
      <c r="L22" s="126"/>
      <c r="M22" s="132"/>
      <c r="N22" s="134"/>
      <c r="O22" s="132"/>
      <c r="P22" s="89"/>
      <c r="Q22" s="89"/>
      <c r="R22" s="127"/>
      <c r="S22" s="133"/>
      <c r="T22" s="128"/>
      <c r="U22" s="128"/>
      <c r="V22" s="139"/>
      <c r="W22" s="136"/>
      <c r="X22" s="137"/>
      <c r="Y22" s="121"/>
      <c r="Z22" s="138"/>
      <c r="AA22" s="122"/>
      <c r="AB22" s="135"/>
      <c r="AC22" s="125"/>
      <c r="AD22" s="125"/>
      <c r="AE22" s="125"/>
      <c r="AF22" s="125"/>
      <c r="AG22" s="129"/>
      <c r="AH22" s="78"/>
      <c r="AI22" s="77"/>
      <c r="AJ22" s="75"/>
      <c r="AK22" s="104"/>
      <c r="AL22" s="104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s="5" customFormat="1" ht="46.5" x14ac:dyDescent="0.25">
      <c r="A23" s="18"/>
      <c r="B23" s="14" t="s">
        <v>76</v>
      </c>
      <c r="C23" s="14"/>
      <c r="D23" s="14"/>
      <c r="E23" s="14"/>
      <c r="F23" s="14"/>
      <c r="G23" s="14"/>
      <c r="H23" s="14"/>
      <c r="I23" s="17"/>
      <c r="J23" s="60"/>
      <c r="K23" s="96"/>
      <c r="L23" s="60"/>
      <c r="M23" s="96"/>
      <c r="N23" s="99"/>
      <c r="O23" s="96"/>
      <c r="P23" s="87"/>
      <c r="Q23" s="87"/>
      <c r="R23" s="23"/>
      <c r="S23" s="64"/>
      <c r="T23" s="22"/>
      <c r="U23" s="22"/>
      <c r="V23" s="40"/>
      <c r="W23" s="24"/>
      <c r="X23" s="66"/>
      <c r="Y23" s="25"/>
      <c r="Z23" s="25"/>
      <c r="AA23" s="33"/>
      <c r="AB23" s="33"/>
      <c r="AC23" s="32"/>
      <c r="AD23" s="32"/>
      <c r="AE23" s="32"/>
      <c r="AF23" s="32"/>
      <c r="AG23" s="52"/>
      <c r="AH23" s="78"/>
      <c r="AI23" s="77"/>
      <c r="AJ23" s="75"/>
      <c r="AK23" s="104"/>
      <c r="AL23" s="104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s="5" customFormat="1" ht="81.599999999999994" x14ac:dyDescent="0.3">
      <c r="A24" s="18" t="s">
        <v>13</v>
      </c>
      <c r="B24" s="2" t="s">
        <v>29</v>
      </c>
      <c r="C24" s="2"/>
      <c r="D24" s="2"/>
      <c r="E24" s="2"/>
      <c r="F24" s="2"/>
      <c r="G24" s="2"/>
      <c r="H24" s="2"/>
      <c r="I24" s="63">
        <v>50</v>
      </c>
      <c r="J24" s="60">
        <v>0</v>
      </c>
      <c r="K24" s="96">
        <f t="shared" ref="K24:K35" si="1">J24*I24</f>
        <v>0</v>
      </c>
      <c r="L24" s="60">
        <v>0</v>
      </c>
      <c r="M24" s="96">
        <f t="shared" ref="M24:M35" si="2">I24*L24</f>
        <v>0</v>
      </c>
      <c r="N24" s="99">
        <f t="shared" ref="N24:N35" si="3">L24+J24</f>
        <v>0</v>
      </c>
      <c r="O24" s="96">
        <f t="shared" ref="O24:O35" si="4">M24+K24</f>
        <v>0</v>
      </c>
      <c r="P24" s="87"/>
      <c r="Q24" s="87"/>
      <c r="R24" s="23">
        <v>0</v>
      </c>
      <c r="S24" s="64">
        <f t="shared" ref="S24:S35" si="5">R24*I24</f>
        <v>0</v>
      </c>
      <c r="T24" s="22">
        <v>0</v>
      </c>
      <c r="U24" s="22">
        <v>0</v>
      </c>
      <c r="V24" s="40">
        <v>0</v>
      </c>
      <c r="W24" s="24">
        <f t="shared" ref="W24:W35" si="6">V24+U24+T24</f>
        <v>0</v>
      </c>
      <c r="X24" s="66">
        <f t="shared" ref="X24:X35" si="7">W24*I24</f>
        <v>0</v>
      </c>
      <c r="Y24" s="25">
        <v>1000</v>
      </c>
      <c r="Z24" s="67">
        <f t="shared" ref="Z24:Z35" si="8">Y24*I24</f>
        <v>50000</v>
      </c>
      <c r="AA24" s="33">
        <v>0</v>
      </c>
      <c r="AB24" s="68">
        <f t="shared" ref="AB24:AB35" si="9">AA24*I24</f>
        <v>0</v>
      </c>
      <c r="AC24" s="32">
        <v>600</v>
      </c>
      <c r="AD24" s="32">
        <v>0</v>
      </c>
      <c r="AE24" s="32">
        <v>0</v>
      </c>
      <c r="AF24" s="19">
        <f t="shared" ref="AF24:AF35" si="10">SUM(AC24:AE24)</f>
        <v>600</v>
      </c>
      <c r="AG24" s="69">
        <f t="shared" ref="AG24:AG35" si="11">AF24*I24</f>
        <v>30000</v>
      </c>
      <c r="AH24" s="76">
        <f t="shared" ref="AH24:AH35" si="12">N24+R24+W24+Y24+AA24+AF24</f>
        <v>1600</v>
      </c>
      <c r="AI24" s="77">
        <f t="shared" ref="AI24:AI35" si="13">O24+S24+X24+Z24+AB24+AG24</f>
        <v>80000</v>
      </c>
      <c r="AJ24" s="75"/>
      <c r="AK24" s="105">
        <f t="shared" ref="AK24:AK35" si="14">AH24*20/100</f>
        <v>320</v>
      </c>
      <c r="AL24" s="106">
        <f t="shared" ref="AL24:AL35" si="15">AK24*I24</f>
        <v>16000</v>
      </c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s="5" customFormat="1" x14ac:dyDescent="0.3">
      <c r="A25" s="18" t="s">
        <v>14</v>
      </c>
      <c r="B25" s="3" t="s">
        <v>99</v>
      </c>
      <c r="C25" s="3"/>
      <c r="D25" s="3"/>
      <c r="E25" s="3"/>
      <c r="F25" s="3"/>
      <c r="G25" s="3"/>
      <c r="H25" s="3"/>
      <c r="I25" s="63">
        <v>80</v>
      </c>
      <c r="J25" s="60">
        <v>0</v>
      </c>
      <c r="K25" s="96">
        <f t="shared" si="1"/>
        <v>0</v>
      </c>
      <c r="L25" s="60">
        <v>0</v>
      </c>
      <c r="M25" s="96">
        <f t="shared" si="2"/>
        <v>0</v>
      </c>
      <c r="N25" s="99">
        <f t="shared" si="3"/>
        <v>0</v>
      </c>
      <c r="O25" s="96">
        <f t="shared" si="4"/>
        <v>0</v>
      </c>
      <c r="P25" s="87"/>
      <c r="Q25" s="87"/>
      <c r="R25" s="23">
        <v>0</v>
      </c>
      <c r="S25" s="64">
        <f t="shared" si="5"/>
        <v>0</v>
      </c>
      <c r="T25" s="22">
        <v>0</v>
      </c>
      <c r="U25" s="22">
        <v>0</v>
      </c>
      <c r="V25" s="40">
        <v>0</v>
      </c>
      <c r="W25" s="24">
        <f t="shared" si="6"/>
        <v>0</v>
      </c>
      <c r="X25" s="66">
        <f t="shared" si="7"/>
        <v>0</v>
      </c>
      <c r="Y25" s="25">
        <v>100</v>
      </c>
      <c r="Z25" s="67">
        <f t="shared" si="8"/>
        <v>8000</v>
      </c>
      <c r="AA25" s="33">
        <v>0</v>
      </c>
      <c r="AB25" s="68">
        <f t="shared" si="9"/>
        <v>0</v>
      </c>
      <c r="AC25" s="32">
        <v>0</v>
      </c>
      <c r="AD25" s="32">
        <v>0</v>
      </c>
      <c r="AE25" s="32">
        <v>0</v>
      </c>
      <c r="AF25" s="19">
        <f t="shared" si="10"/>
        <v>0</v>
      </c>
      <c r="AG25" s="69">
        <f t="shared" si="11"/>
        <v>0</v>
      </c>
      <c r="AH25" s="76">
        <f t="shared" si="12"/>
        <v>100</v>
      </c>
      <c r="AI25" s="77">
        <f t="shared" si="13"/>
        <v>8000</v>
      </c>
      <c r="AJ25" s="75"/>
      <c r="AK25" s="105">
        <f t="shared" si="14"/>
        <v>20</v>
      </c>
      <c r="AL25" s="106">
        <f t="shared" si="15"/>
        <v>1600</v>
      </c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s="5" customFormat="1" x14ac:dyDescent="0.3">
      <c r="A26" s="18" t="s">
        <v>15</v>
      </c>
      <c r="B26" s="12" t="s">
        <v>23</v>
      </c>
      <c r="C26" s="12"/>
      <c r="D26" s="12"/>
      <c r="E26" s="12"/>
      <c r="F26" s="12"/>
      <c r="G26" s="12"/>
      <c r="H26" s="12"/>
      <c r="I26" s="63">
        <v>8</v>
      </c>
      <c r="J26" s="60">
        <v>0</v>
      </c>
      <c r="K26" s="96">
        <f t="shared" si="1"/>
        <v>0</v>
      </c>
      <c r="L26" s="60">
        <v>0</v>
      </c>
      <c r="M26" s="96">
        <f t="shared" si="2"/>
        <v>0</v>
      </c>
      <c r="N26" s="99">
        <f t="shared" si="3"/>
        <v>0</v>
      </c>
      <c r="O26" s="96">
        <f t="shared" si="4"/>
        <v>0</v>
      </c>
      <c r="P26" s="87"/>
      <c r="Q26" s="87"/>
      <c r="R26" s="23">
        <v>0</v>
      </c>
      <c r="S26" s="64">
        <f t="shared" si="5"/>
        <v>0</v>
      </c>
      <c r="T26" s="22">
        <v>0</v>
      </c>
      <c r="U26" s="22">
        <v>0</v>
      </c>
      <c r="V26" s="40">
        <v>0</v>
      </c>
      <c r="W26" s="24">
        <f t="shared" si="6"/>
        <v>0</v>
      </c>
      <c r="X26" s="66">
        <f t="shared" si="7"/>
        <v>0</v>
      </c>
      <c r="Y26" s="25">
        <v>100</v>
      </c>
      <c r="Z26" s="67">
        <f t="shared" si="8"/>
        <v>800</v>
      </c>
      <c r="AA26" s="33">
        <v>0</v>
      </c>
      <c r="AB26" s="68">
        <f t="shared" si="9"/>
        <v>0</v>
      </c>
      <c r="AC26" s="32">
        <v>50</v>
      </c>
      <c r="AD26" s="32">
        <v>0</v>
      </c>
      <c r="AE26" s="32">
        <v>0</v>
      </c>
      <c r="AF26" s="19">
        <f t="shared" si="10"/>
        <v>50</v>
      </c>
      <c r="AG26" s="69">
        <f t="shared" si="11"/>
        <v>400</v>
      </c>
      <c r="AH26" s="76">
        <f t="shared" si="12"/>
        <v>150</v>
      </c>
      <c r="AI26" s="77">
        <f t="shared" si="13"/>
        <v>1200</v>
      </c>
      <c r="AJ26" s="75"/>
      <c r="AK26" s="105">
        <f t="shared" si="14"/>
        <v>30</v>
      </c>
      <c r="AL26" s="106">
        <f t="shared" si="15"/>
        <v>240</v>
      </c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s="5" customFormat="1" x14ac:dyDescent="0.3">
      <c r="A27" s="18" t="s">
        <v>16</v>
      </c>
      <c r="B27" s="2" t="s">
        <v>96</v>
      </c>
      <c r="C27" s="2"/>
      <c r="D27" s="2"/>
      <c r="E27" s="2"/>
      <c r="F27" s="2"/>
      <c r="G27" s="2"/>
      <c r="H27" s="2"/>
      <c r="I27" s="63">
        <v>114</v>
      </c>
      <c r="J27" s="60">
        <v>0</v>
      </c>
      <c r="K27" s="96">
        <f t="shared" si="1"/>
        <v>0</v>
      </c>
      <c r="L27" s="60">
        <v>0</v>
      </c>
      <c r="M27" s="96">
        <f t="shared" si="2"/>
        <v>0</v>
      </c>
      <c r="N27" s="99">
        <f t="shared" si="3"/>
        <v>0</v>
      </c>
      <c r="O27" s="96">
        <f t="shared" si="4"/>
        <v>0</v>
      </c>
      <c r="P27" s="87"/>
      <c r="Q27" s="87"/>
      <c r="R27" s="23">
        <v>0</v>
      </c>
      <c r="S27" s="64">
        <f t="shared" si="5"/>
        <v>0</v>
      </c>
      <c r="T27" s="22">
        <v>0</v>
      </c>
      <c r="U27" s="22">
        <v>0</v>
      </c>
      <c r="V27" s="40">
        <v>0</v>
      </c>
      <c r="W27" s="24">
        <f t="shared" si="6"/>
        <v>0</v>
      </c>
      <c r="X27" s="66">
        <f t="shared" si="7"/>
        <v>0</v>
      </c>
      <c r="Y27" s="25">
        <v>60</v>
      </c>
      <c r="Z27" s="67">
        <f t="shared" si="8"/>
        <v>6840</v>
      </c>
      <c r="AA27" s="33">
        <v>0</v>
      </c>
      <c r="AB27" s="68">
        <f t="shared" si="9"/>
        <v>0</v>
      </c>
      <c r="AC27" s="32">
        <v>20</v>
      </c>
      <c r="AD27" s="32">
        <v>0</v>
      </c>
      <c r="AE27" s="32">
        <v>0</v>
      </c>
      <c r="AF27" s="19">
        <f t="shared" si="10"/>
        <v>20</v>
      </c>
      <c r="AG27" s="69">
        <f t="shared" si="11"/>
        <v>2280</v>
      </c>
      <c r="AH27" s="76">
        <f t="shared" si="12"/>
        <v>80</v>
      </c>
      <c r="AI27" s="77">
        <f t="shared" si="13"/>
        <v>9120</v>
      </c>
      <c r="AJ27" s="75"/>
      <c r="AK27" s="105">
        <f t="shared" si="14"/>
        <v>16</v>
      </c>
      <c r="AL27" s="106">
        <f t="shared" si="15"/>
        <v>1824</v>
      </c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s="5" customFormat="1" ht="122.4" x14ac:dyDescent="0.3">
      <c r="A28" s="18" t="s">
        <v>17</v>
      </c>
      <c r="B28" s="12" t="s">
        <v>24</v>
      </c>
      <c r="C28" s="12"/>
      <c r="D28" s="12"/>
      <c r="E28" s="12"/>
      <c r="F28" s="12"/>
      <c r="G28" s="12"/>
      <c r="H28" s="12"/>
      <c r="I28" s="63">
        <v>380</v>
      </c>
      <c r="J28" s="60">
        <v>0</v>
      </c>
      <c r="K28" s="96">
        <f t="shared" si="1"/>
        <v>0</v>
      </c>
      <c r="L28" s="60">
        <v>0</v>
      </c>
      <c r="M28" s="96">
        <f t="shared" si="2"/>
        <v>0</v>
      </c>
      <c r="N28" s="99">
        <f t="shared" si="3"/>
        <v>0</v>
      </c>
      <c r="O28" s="96">
        <f t="shared" si="4"/>
        <v>0</v>
      </c>
      <c r="P28" s="87"/>
      <c r="Q28" s="87"/>
      <c r="R28" s="23">
        <v>0</v>
      </c>
      <c r="S28" s="64">
        <f t="shared" si="5"/>
        <v>0</v>
      </c>
      <c r="T28" s="22">
        <v>0</v>
      </c>
      <c r="U28" s="22">
        <v>0</v>
      </c>
      <c r="V28" s="40">
        <v>0</v>
      </c>
      <c r="W28" s="24">
        <f t="shared" si="6"/>
        <v>0</v>
      </c>
      <c r="X28" s="66">
        <f t="shared" si="7"/>
        <v>0</v>
      </c>
      <c r="Y28" s="25">
        <v>30</v>
      </c>
      <c r="Z28" s="67">
        <f t="shared" si="8"/>
        <v>11400</v>
      </c>
      <c r="AA28" s="33">
        <v>0</v>
      </c>
      <c r="AB28" s="68">
        <f t="shared" si="9"/>
        <v>0</v>
      </c>
      <c r="AC28" s="32">
        <v>20</v>
      </c>
      <c r="AD28" s="32">
        <v>0</v>
      </c>
      <c r="AE28" s="32">
        <v>0</v>
      </c>
      <c r="AF28" s="19">
        <f t="shared" si="10"/>
        <v>20</v>
      </c>
      <c r="AG28" s="69">
        <f t="shared" si="11"/>
        <v>7600</v>
      </c>
      <c r="AH28" s="76">
        <f t="shared" si="12"/>
        <v>50</v>
      </c>
      <c r="AI28" s="77">
        <f t="shared" si="13"/>
        <v>19000</v>
      </c>
      <c r="AJ28" s="75"/>
      <c r="AK28" s="105">
        <f t="shared" si="14"/>
        <v>10</v>
      </c>
      <c r="AL28" s="106">
        <f t="shared" si="15"/>
        <v>3800</v>
      </c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s="5" customFormat="1" ht="122.4" x14ac:dyDescent="0.3">
      <c r="A29" s="18" t="s">
        <v>18</v>
      </c>
      <c r="B29" s="55" t="s">
        <v>25</v>
      </c>
      <c r="C29" s="55"/>
      <c r="D29" s="55"/>
      <c r="E29" s="55"/>
      <c r="F29" s="55"/>
      <c r="G29" s="55"/>
      <c r="H29" s="55"/>
      <c r="I29" s="63">
        <v>420</v>
      </c>
      <c r="J29" s="60">
        <v>0</v>
      </c>
      <c r="K29" s="96">
        <f t="shared" si="1"/>
        <v>0</v>
      </c>
      <c r="L29" s="60">
        <v>0</v>
      </c>
      <c r="M29" s="96">
        <f t="shared" si="2"/>
        <v>0</v>
      </c>
      <c r="N29" s="99">
        <f t="shared" si="3"/>
        <v>0</v>
      </c>
      <c r="O29" s="96">
        <f t="shared" si="4"/>
        <v>0</v>
      </c>
      <c r="P29" s="87"/>
      <c r="Q29" s="87"/>
      <c r="R29" s="23">
        <v>0</v>
      </c>
      <c r="S29" s="64">
        <f t="shared" si="5"/>
        <v>0</v>
      </c>
      <c r="T29" s="22">
        <v>0</v>
      </c>
      <c r="U29" s="22">
        <v>0</v>
      </c>
      <c r="V29" s="40">
        <v>0</v>
      </c>
      <c r="W29" s="24">
        <f t="shared" si="6"/>
        <v>0</v>
      </c>
      <c r="X29" s="66">
        <f t="shared" si="7"/>
        <v>0</v>
      </c>
      <c r="Y29" s="25">
        <v>36</v>
      </c>
      <c r="Z29" s="67">
        <f t="shared" si="8"/>
        <v>15120</v>
      </c>
      <c r="AA29" s="33">
        <v>0</v>
      </c>
      <c r="AB29" s="68">
        <f t="shared" si="9"/>
        <v>0</v>
      </c>
      <c r="AC29" s="32">
        <v>30</v>
      </c>
      <c r="AD29" s="32">
        <v>0</v>
      </c>
      <c r="AE29" s="32">
        <v>0</v>
      </c>
      <c r="AF29" s="19">
        <f t="shared" si="10"/>
        <v>30</v>
      </c>
      <c r="AG29" s="69">
        <f t="shared" si="11"/>
        <v>12600</v>
      </c>
      <c r="AH29" s="76">
        <f t="shared" si="12"/>
        <v>66</v>
      </c>
      <c r="AI29" s="77">
        <f t="shared" si="13"/>
        <v>27720</v>
      </c>
      <c r="AJ29" s="75"/>
      <c r="AK29" s="105">
        <f t="shared" si="14"/>
        <v>13.2</v>
      </c>
      <c r="AL29" s="106">
        <f t="shared" si="15"/>
        <v>5544</v>
      </c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s="5" customFormat="1" ht="122.4" x14ac:dyDescent="0.3">
      <c r="A30" s="18" t="s">
        <v>20</v>
      </c>
      <c r="B30" s="3" t="s">
        <v>0</v>
      </c>
      <c r="C30" s="3"/>
      <c r="D30" s="3"/>
      <c r="E30" s="3"/>
      <c r="F30" s="3"/>
      <c r="G30" s="3"/>
      <c r="H30" s="3"/>
      <c r="I30" s="63">
        <v>420</v>
      </c>
      <c r="J30" s="60">
        <v>0</v>
      </c>
      <c r="K30" s="96">
        <f t="shared" si="1"/>
        <v>0</v>
      </c>
      <c r="L30" s="60">
        <v>0</v>
      </c>
      <c r="M30" s="96">
        <f t="shared" si="2"/>
        <v>0</v>
      </c>
      <c r="N30" s="99">
        <f t="shared" si="3"/>
        <v>0</v>
      </c>
      <c r="O30" s="96">
        <f t="shared" si="4"/>
        <v>0</v>
      </c>
      <c r="P30" s="87"/>
      <c r="Q30" s="87"/>
      <c r="R30" s="23">
        <v>0</v>
      </c>
      <c r="S30" s="64">
        <f t="shared" si="5"/>
        <v>0</v>
      </c>
      <c r="T30" s="22">
        <v>0</v>
      </c>
      <c r="U30" s="22">
        <v>0</v>
      </c>
      <c r="V30" s="40">
        <v>0</v>
      </c>
      <c r="W30" s="24">
        <f t="shared" si="6"/>
        <v>0</v>
      </c>
      <c r="X30" s="66">
        <f t="shared" si="7"/>
        <v>0</v>
      </c>
      <c r="Y30" s="25">
        <v>24</v>
      </c>
      <c r="Z30" s="67">
        <f t="shared" si="8"/>
        <v>10080</v>
      </c>
      <c r="AA30" s="33">
        <v>0</v>
      </c>
      <c r="AB30" s="68">
        <f t="shared" si="9"/>
        <v>0</v>
      </c>
      <c r="AC30" s="32">
        <v>10</v>
      </c>
      <c r="AD30" s="32">
        <v>0</v>
      </c>
      <c r="AE30" s="32">
        <v>0</v>
      </c>
      <c r="AF30" s="19">
        <f t="shared" si="10"/>
        <v>10</v>
      </c>
      <c r="AG30" s="69">
        <f t="shared" si="11"/>
        <v>4200</v>
      </c>
      <c r="AH30" s="76">
        <f t="shared" si="12"/>
        <v>34</v>
      </c>
      <c r="AI30" s="77">
        <f t="shared" si="13"/>
        <v>14280</v>
      </c>
      <c r="AJ30" s="75"/>
      <c r="AK30" s="105">
        <f t="shared" si="14"/>
        <v>6.8</v>
      </c>
      <c r="AL30" s="106">
        <f t="shared" si="15"/>
        <v>2856</v>
      </c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s="5" customFormat="1" x14ac:dyDescent="0.3">
      <c r="A31" s="18" t="s">
        <v>19</v>
      </c>
      <c r="B31" s="3" t="s">
        <v>26</v>
      </c>
      <c r="C31" s="3"/>
      <c r="D31" s="3"/>
      <c r="E31" s="3"/>
      <c r="F31" s="3"/>
      <c r="G31" s="3"/>
      <c r="H31" s="3"/>
      <c r="I31" s="63">
        <v>550</v>
      </c>
      <c r="J31" s="60">
        <v>0</v>
      </c>
      <c r="K31" s="96">
        <f t="shared" si="1"/>
        <v>0</v>
      </c>
      <c r="L31" s="60">
        <v>0</v>
      </c>
      <c r="M31" s="96">
        <f t="shared" si="2"/>
        <v>0</v>
      </c>
      <c r="N31" s="99">
        <f t="shared" si="3"/>
        <v>0</v>
      </c>
      <c r="O31" s="96">
        <f t="shared" si="4"/>
        <v>0</v>
      </c>
      <c r="P31" s="87"/>
      <c r="Q31" s="87"/>
      <c r="R31" s="23">
        <v>0</v>
      </c>
      <c r="S31" s="64">
        <f t="shared" si="5"/>
        <v>0</v>
      </c>
      <c r="T31" s="22">
        <v>0</v>
      </c>
      <c r="U31" s="22">
        <v>0</v>
      </c>
      <c r="V31" s="40">
        <v>0</v>
      </c>
      <c r="W31" s="24">
        <f t="shared" si="6"/>
        <v>0</v>
      </c>
      <c r="X31" s="66">
        <f t="shared" si="7"/>
        <v>0</v>
      </c>
      <c r="Y31" s="25">
        <v>20</v>
      </c>
      <c r="Z31" s="67">
        <f t="shared" si="8"/>
        <v>11000</v>
      </c>
      <c r="AA31" s="33">
        <v>0</v>
      </c>
      <c r="AB31" s="68">
        <f t="shared" si="9"/>
        <v>0</v>
      </c>
      <c r="AC31" s="32">
        <v>30</v>
      </c>
      <c r="AD31" s="32">
        <v>0</v>
      </c>
      <c r="AE31" s="32">
        <v>0</v>
      </c>
      <c r="AF31" s="19">
        <f t="shared" si="10"/>
        <v>30</v>
      </c>
      <c r="AG31" s="69">
        <f t="shared" si="11"/>
        <v>16500</v>
      </c>
      <c r="AH31" s="76">
        <f t="shared" si="12"/>
        <v>50</v>
      </c>
      <c r="AI31" s="77">
        <f t="shared" si="13"/>
        <v>27500</v>
      </c>
      <c r="AJ31" s="75"/>
      <c r="AK31" s="105">
        <f t="shared" si="14"/>
        <v>10</v>
      </c>
      <c r="AL31" s="106">
        <f t="shared" si="15"/>
        <v>5500</v>
      </c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s="5" customFormat="1" x14ac:dyDescent="0.3">
      <c r="A32" s="18" t="s">
        <v>97</v>
      </c>
      <c r="B32" s="3" t="s">
        <v>27</v>
      </c>
      <c r="C32" s="3"/>
      <c r="D32" s="3"/>
      <c r="E32" s="3"/>
      <c r="F32" s="3"/>
      <c r="G32" s="3"/>
      <c r="H32" s="3"/>
      <c r="I32" s="63">
        <v>100</v>
      </c>
      <c r="J32" s="60">
        <v>0</v>
      </c>
      <c r="K32" s="96">
        <f t="shared" si="1"/>
        <v>0</v>
      </c>
      <c r="L32" s="60">
        <v>0</v>
      </c>
      <c r="M32" s="96">
        <f t="shared" si="2"/>
        <v>0</v>
      </c>
      <c r="N32" s="99">
        <f t="shared" si="3"/>
        <v>0</v>
      </c>
      <c r="O32" s="96">
        <f t="shared" si="4"/>
        <v>0</v>
      </c>
      <c r="P32" s="87"/>
      <c r="Q32" s="87"/>
      <c r="R32" s="23">
        <v>0</v>
      </c>
      <c r="S32" s="64">
        <f t="shared" si="5"/>
        <v>0</v>
      </c>
      <c r="T32" s="22">
        <v>0</v>
      </c>
      <c r="U32" s="22">
        <v>0</v>
      </c>
      <c r="V32" s="40">
        <v>0</v>
      </c>
      <c r="W32" s="24">
        <f t="shared" si="6"/>
        <v>0</v>
      </c>
      <c r="X32" s="66">
        <f t="shared" si="7"/>
        <v>0</v>
      </c>
      <c r="Y32" s="25">
        <v>15</v>
      </c>
      <c r="Z32" s="67">
        <f t="shared" si="8"/>
        <v>1500</v>
      </c>
      <c r="AA32" s="33">
        <v>0</v>
      </c>
      <c r="AB32" s="68">
        <f t="shared" si="9"/>
        <v>0</v>
      </c>
      <c r="AC32" s="32">
        <v>5</v>
      </c>
      <c r="AD32" s="32">
        <v>0</v>
      </c>
      <c r="AE32" s="32">
        <v>0</v>
      </c>
      <c r="AF32" s="19">
        <f t="shared" si="10"/>
        <v>5</v>
      </c>
      <c r="AG32" s="69">
        <f t="shared" si="11"/>
        <v>500</v>
      </c>
      <c r="AH32" s="76">
        <f t="shared" si="12"/>
        <v>20</v>
      </c>
      <c r="AI32" s="77">
        <f t="shared" si="13"/>
        <v>2000</v>
      </c>
      <c r="AJ32" s="75"/>
      <c r="AK32" s="105">
        <f t="shared" si="14"/>
        <v>4</v>
      </c>
      <c r="AL32" s="106">
        <f t="shared" si="15"/>
        <v>400</v>
      </c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s="5" customFormat="1" x14ac:dyDescent="0.3">
      <c r="A33" s="18" t="s">
        <v>98</v>
      </c>
      <c r="B33" s="3" t="s">
        <v>28</v>
      </c>
      <c r="C33" s="3"/>
      <c r="D33" s="3"/>
      <c r="E33" s="3"/>
      <c r="F33" s="3"/>
      <c r="G33" s="3"/>
      <c r="H33" s="3"/>
      <c r="I33" s="63">
        <v>70</v>
      </c>
      <c r="J33" s="60">
        <v>0</v>
      </c>
      <c r="K33" s="96">
        <f t="shared" si="1"/>
        <v>0</v>
      </c>
      <c r="L33" s="60">
        <v>0</v>
      </c>
      <c r="M33" s="96">
        <f t="shared" si="2"/>
        <v>0</v>
      </c>
      <c r="N33" s="99">
        <f t="shared" si="3"/>
        <v>0</v>
      </c>
      <c r="O33" s="96">
        <f t="shared" si="4"/>
        <v>0</v>
      </c>
      <c r="P33" s="87"/>
      <c r="Q33" s="87"/>
      <c r="R33" s="23">
        <v>0</v>
      </c>
      <c r="S33" s="64">
        <f t="shared" si="5"/>
        <v>0</v>
      </c>
      <c r="T33" s="22">
        <v>0</v>
      </c>
      <c r="U33" s="22">
        <v>0</v>
      </c>
      <c r="V33" s="40">
        <v>0</v>
      </c>
      <c r="W33" s="24">
        <f t="shared" si="6"/>
        <v>0</v>
      </c>
      <c r="X33" s="66">
        <f t="shared" si="7"/>
        <v>0</v>
      </c>
      <c r="Y33" s="25">
        <v>30</v>
      </c>
      <c r="Z33" s="67">
        <f t="shared" si="8"/>
        <v>2100</v>
      </c>
      <c r="AA33" s="33">
        <v>0</v>
      </c>
      <c r="AB33" s="68">
        <f t="shared" si="9"/>
        <v>0</v>
      </c>
      <c r="AC33" s="32">
        <v>5</v>
      </c>
      <c r="AD33" s="32">
        <v>0</v>
      </c>
      <c r="AE33" s="32">
        <v>0</v>
      </c>
      <c r="AF33" s="19">
        <f t="shared" si="10"/>
        <v>5</v>
      </c>
      <c r="AG33" s="69">
        <f t="shared" si="11"/>
        <v>350</v>
      </c>
      <c r="AH33" s="76">
        <f t="shared" si="12"/>
        <v>35</v>
      </c>
      <c r="AI33" s="77">
        <f t="shared" si="13"/>
        <v>2450</v>
      </c>
      <c r="AJ33" s="75"/>
      <c r="AK33" s="105">
        <f t="shared" si="14"/>
        <v>7</v>
      </c>
      <c r="AL33" s="106">
        <f t="shared" si="15"/>
        <v>490</v>
      </c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s="5" customFormat="1" x14ac:dyDescent="0.3">
      <c r="A34" s="18" t="s">
        <v>21</v>
      </c>
      <c r="B34" s="3" t="s">
        <v>1</v>
      </c>
      <c r="C34" s="3"/>
      <c r="D34" s="3"/>
      <c r="E34" s="3"/>
      <c r="F34" s="3"/>
      <c r="G34" s="3"/>
      <c r="H34" s="3"/>
      <c r="I34" s="63">
        <v>70</v>
      </c>
      <c r="J34" s="60">
        <v>0</v>
      </c>
      <c r="K34" s="96">
        <f t="shared" si="1"/>
        <v>0</v>
      </c>
      <c r="L34" s="60">
        <v>0</v>
      </c>
      <c r="M34" s="96">
        <f t="shared" si="2"/>
        <v>0</v>
      </c>
      <c r="N34" s="99">
        <f t="shared" si="3"/>
        <v>0</v>
      </c>
      <c r="O34" s="96">
        <f t="shared" si="4"/>
        <v>0</v>
      </c>
      <c r="P34" s="87"/>
      <c r="Q34" s="87"/>
      <c r="R34" s="23">
        <v>0</v>
      </c>
      <c r="S34" s="64">
        <f t="shared" si="5"/>
        <v>0</v>
      </c>
      <c r="T34" s="22">
        <v>0</v>
      </c>
      <c r="U34" s="22">
        <v>0</v>
      </c>
      <c r="V34" s="40">
        <v>0</v>
      </c>
      <c r="W34" s="24">
        <f t="shared" si="6"/>
        <v>0</v>
      </c>
      <c r="X34" s="66">
        <f t="shared" si="7"/>
        <v>0</v>
      </c>
      <c r="Y34" s="25">
        <v>10</v>
      </c>
      <c r="Z34" s="67">
        <f t="shared" si="8"/>
        <v>700</v>
      </c>
      <c r="AA34" s="33">
        <v>0</v>
      </c>
      <c r="AB34" s="68">
        <f t="shared" si="9"/>
        <v>0</v>
      </c>
      <c r="AC34" s="32">
        <v>5</v>
      </c>
      <c r="AD34" s="32">
        <v>0</v>
      </c>
      <c r="AE34" s="32">
        <v>0</v>
      </c>
      <c r="AF34" s="19">
        <f t="shared" si="10"/>
        <v>5</v>
      </c>
      <c r="AG34" s="69">
        <f t="shared" si="11"/>
        <v>350</v>
      </c>
      <c r="AH34" s="76">
        <f t="shared" si="12"/>
        <v>15</v>
      </c>
      <c r="AI34" s="77">
        <f t="shared" si="13"/>
        <v>1050</v>
      </c>
      <c r="AJ34" s="75"/>
      <c r="AK34" s="105">
        <f t="shared" si="14"/>
        <v>3</v>
      </c>
      <c r="AL34" s="106">
        <f t="shared" si="15"/>
        <v>210</v>
      </c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s="5" customFormat="1" x14ac:dyDescent="0.3">
      <c r="A35" s="18" t="s">
        <v>22</v>
      </c>
      <c r="B35" s="13" t="s">
        <v>77</v>
      </c>
      <c r="C35" s="13"/>
      <c r="D35" s="13"/>
      <c r="E35" s="13"/>
      <c r="F35" s="13"/>
      <c r="G35" s="13"/>
      <c r="H35" s="13"/>
      <c r="I35" s="63">
        <v>120</v>
      </c>
      <c r="J35" s="60">
        <v>0</v>
      </c>
      <c r="K35" s="96">
        <f t="shared" si="1"/>
        <v>0</v>
      </c>
      <c r="L35" s="60">
        <v>0</v>
      </c>
      <c r="M35" s="96">
        <f t="shared" si="2"/>
        <v>0</v>
      </c>
      <c r="N35" s="99">
        <f t="shared" si="3"/>
        <v>0</v>
      </c>
      <c r="O35" s="96">
        <f t="shared" si="4"/>
        <v>0</v>
      </c>
      <c r="P35" s="87"/>
      <c r="Q35" s="87"/>
      <c r="R35" s="23">
        <v>0</v>
      </c>
      <c r="S35" s="64">
        <f t="shared" si="5"/>
        <v>0</v>
      </c>
      <c r="T35" s="22">
        <v>0</v>
      </c>
      <c r="U35" s="22">
        <v>0</v>
      </c>
      <c r="V35" s="40">
        <v>0</v>
      </c>
      <c r="W35" s="24">
        <f t="shared" si="6"/>
        <v>0</v>
      </c>
      <c r="X35" s="66">
        <f t="shared" si="7"/>
        <v>0</v>
      </c>
      <c r="Y35" s="25">
        <v>20</v>
      </c>
      <c r="Z35" s="67">
        <f t="shared" si="8"/>
        <v>2400</v>
      </c>
      <c r="AA35" s="33">
        <v>0</v>
      </c>
      <c r="AB35" s="68">
        <f t="shared" si="9"/>
        <v>0</v>
      </c>
      <c r="AC35" s="32">
        <v>5</v>
      </c>
      <c r="AD35" s="32">
        <v>0</v>
      </c>
      <c r="AE35" s="32">
        <v>0</v>
      </c>
      <c r="AF35" s="19">
        <f t="shared" si="10"/>
        <v>5</v>
      </c>
      <c r="AG35" s="69">
        <f t="shared" si="11"/>
        <v>600</v>
      </c>
      <c r="AH35" s="76">
        <f t="shared" si="12"/>
        <v>25</v>
      </c>
      <c r="AI35" s="77">
        <f t="shared" si="13"/>
        <v>3000</v>
      </c>
      <c r="AJ35" s="75"/>
      <c r="AK35" s="105">
        <f t="shared" si="14"/>
        <v>5</v>
      </c>
      <c r="AL35" s="106">
        <f t="shared" si="15"/>
        <v>600</v>
      </c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s="5" customFormat="1" ht="122.4" x14ac:dyDescent="0.3">
      <c r="A36" s="18"/>
      <c r="B36" s="4" t="s">
        <v>45</v>
      </c>
      <c r="C36" s="4"/>
      <c r="D36" s="4"/>
      <c r="E36" s="4"/>
      <c r="F36" s="4"/>
      <c r="G36" s="4"/>
      <c r="H36" s="4"/>
      <c r="I36" s="10"/>
      <c r="J36" s="60"/>
      <c r="K36" s="96"/>
      <c r="L36" s="60"/>
      <c r="M36" s="96"/>
      <c r="N36" s="99"/>
      <c r="O36" s="96"/>
      <c r="P36" s="87"/>
      <c r="Q36" s="87"/>
      <c r="R36" s="23"/>
      <c r="S36" s="64"/>
      <c r="T36" s="22"/>
      <c r="U36" s="22"/>
      <c r="V36" s="40"/>
      <c r="W36" s="24"/>
      <c r="X36" s="66"/>
      <c r="Y36" s="25"/>
      <c r="Z36" s="67"/>
      <c r="AA36" s="33"/>
      <c r="AB36" s="68"/>
      <c r="AC36" s="32"/>
      <c r="AD36" s="32"/>
      <c r="AE36" s="32"/>
      <c r="AF36" s="32"/>
      <c r="AG36" s="69"/>
      <c r="AH36" s="78"/>
      <c r="AI36" s="79"/>
      <c r="AJ36" s="80">
        <f>SUM(AI24:AI35)</f>
        <v>195320</v>
      </c>
      <c r="AK36" s="104"/>
      <c r="AL36" s="104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s="5" customFormat="1" x14ac:dyDescent="0.3">
      <c r="A37" s="35"/>
      <c r="B37" s="15"/>
      <c r="C37" s="15"/>
      <c r="D37" s="15"/>
      <c r="E37" s="15"/>
      <c r="F37" s="15"/>
      <c r="G37" s="15"/>
      <c r="H37" s="15"/>
      <c r="I37" s="8"/>
      <c r="J37" s="60"/>
      <c r="K37" s="96"/>
      <c r="L37" s="60"/>
      <c r="M37" s="96"/>
      <c r="N37" s="99"/>
      <c r="O37" s="96"/>
      <c r="P37" s="87"/>
      <c r="Q37" s="87"/>
      <c r="R37" s="23"/>
      <c r="S37" s="64"/>
      <c r="T37" s="22"/>
      <c r="U37" s="22"/>
      <c r="V37" s="22"/>
      <c r="W37" s="22"/>
      <c r="X37" s="66"/>
      <c r="Y37" s="25"/>
      <c r="Z37" s="67"/>
      <c r="AA37" s="33"/>
      <c r="AB37" s="68"/>
      <c r="AC37" s="32"/>
      <c r="AD37" s="32"/>
      <c r="AE37" s="32"/>
      <c r="AF37" s="32"/>
      <c r="AG37" s="69"/>
      <c r="AH37" s="78"/>
      <c r="AI37" s="77"/>
      <c r="AJ37" s="75"/>
      <c r="AK37" s="104"/>
      <c r="AL37" s="104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s="5" customFormat="1" ht="122.4" x14ac:dyDescent="0.3">
      <c r="A38" s="35"/>
      <c r="B38" s="1" t="s">
        <v>110</v>
      </c>
      <c r="C38" s="1"/>
      <c r="D38" s="1"/>
      <c r="E38" s="1"/>
      <c r="F38" s="1"/>
      <c r="G38" s="1"/>
      <c r="H38" s="1"/>
      <c r="I38" s="140"/>
      <c r="J38" s="141">
        <v>1</v>
      </c>
      <c r="K38" s="132"/>
      <c r="L38" s="126">
        <v>1</v>
      </c>
      <c r="M38" s="132"/>
      <c r="N38" s="134">
        <v>2</v>
      </c>
      <c r="O38" s="132"/>
      <c r="P38" s="91"/>
      <c r="Q38" s="91"/>
      <c r="R38" s="151">
        <v>1</v>
      </c>
      <c r="S38" s="154"/>
      <c r="T38" s="142">
        <v>0</v>
      </c>
      <c r="U38" s="142">
        <v>0</v>
      </c>
      <c r="V38" s="142">
        <v>0</v>
      </c>
      <c r="W38" s="142">
        <f>T38+U38+V38</f>
        <v>0</v>
      </c>
      <c r="X38" s="145"/>
      <c r="Y38" s="148">
        <v>1</v>
      </c>
      <c r="Z38" s="163"/>
      <c r="AA38" s="166">
        <v>1</v>
      </c>
      <c r="AB38" s="169"/>
      <c r="AC38" s="157">
        <v>1</v>
      </c>
      <c r="AD38" s="157"/>
      <c r="AE38" s="157">
        <v>0</v>
      </c>
      <c r="AF38" s="157">
        <v>1</v>
      </c>
      <c r="AG38" s="160"/>
      <c r="AH38" s="76">
        <f>N38+R38+W38+Y38+AA38+AF38</f>
        <v>6</v>
      </c>
      <c r="AI38" s="77"/>
      <c r="AJ38" s="75"/>
      <c r="AK38" s="105">
        <f>AH38*20/100</f>
        <v>1.2</v>
      </c>
      <c r="AL38" s="106">
        <f>AK38*I38</f>
        <v>0</v>
      </c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s="5" customFormat="1" x14ac:dyDescent="0.3">
      <c r="A39" s="35"/>
      <c r="B39" s="3" t="s">
        <v>46</v>
      </c>
      <c r="C39" s="3"/>
      <c r="D39" s="3"/>
      <c r="E39" s="3"/>
      <c r="F39" s="3"/>
      <c r="G39" s="3"/>
      <c r="H39" s="3"/>
      <c r="I39" s="140"/>
      <c r="J39" s="141"/>
      <c r="K39" s="132"/>
      <c r="L39" s="126"/>
      <c r="M39" s="132"/>
      <c r="N39" s="134"/>
      <c r="O39" s="132"/>
      <c r="P39" s="92"/>
      <c r="Q39" s="92"/>
      <c r="R39" s="152"/>
      <c r="S39" s="155"/>
      <c r="T39" s="143"/>
      <c r="U39" s="143"/>
      <c r="V39" s="143"/>
      <c r="W39" s="143"/>
      <c r="X39" s="146"/>
      <c r="Y39" s="149"/>
      <c r="Z39" s="164"/>
      <c r="AA39" s="167"/>
      <c r="AB39" s="170"/>
      <c r="AC39" s="158"/>
      <c r="AD39" s="158"/>
      <c r="AE39" s="158"/>
      <c r="AF39" s="158"/>
      <c r="AG39" s="161"/>
      <c r="AH39" s="78"/>
      <c r="AI39" s="77"/>
      <c r="AJ39" s="75"/>
      <c r="AK39" s="104"/>
      <c r="AL39" s="104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s="5" customFormat="1" x14ac:dyDescent="0.3">
      <c r="A40" s="35"/>
      <c r="B40" s="58" t="s">
        <v>2</v>
      </c>
      <c r="C40" s="58"/>
      <c r="D40" s="58"/>
      <c r="E40" s="58"/>
      <c r="F40" s="58"/>
      <c r="G40" s="58"/>
      <c r="H40" s="58"/>
      <c r="I40" s="140"/>
      <c r="J40" s="141"/>
      <c r="K40" s="132"/>
      <c r="L40" s="126"/>
      <c r="M40" s="132"/>
      <c r="N40" s="134"/>
      <c r="O40" s="132"/>
      <c r="P40" s="92"/>
      <c r="Q40" s="92"/>
      <c r="R40" s="152"/>
      <c r="S40" s="155"/>
      <c r="T40" s="143"/>
      <c r="U40" s="143"/>
      <c r="V40" s="143"/>
      <c r="W40" s="143"/>
      <c r="X40" s="146"/>
      <c r="Y40" s="149"/>
      <c r="Z40" s="164"/>
      <c r="AA40" s="167"/>
      <c r="AB40" s="170"/>
      <c r="AC40" s="158"/>
      <c r="AD40" s="158"/>
      <c r="AE40" s="158"/>
      <c r="AF40" s="158"/>
      <c r="AG40" s="161"/>
      <c r="AH40" s="78"/>
      <c r="AI40" s="77"/>
      <c r="AJ40" s="75"/>
      <c r="AK40" s="104"/>
      <c r="AL40" s="104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s="5" customFormat="1" x14ac:dyDescent="0.3">
      <c r="A41" s="35"/>
      <c r="B41" s="58" t="s">
        <v>47</v>
      </c>
      <c r="C41" s="58"/>
      <c r="D41" s="58"/>
      <c r="E41" s="58"/>
      <c r="F41" s="58"/>
      <c r="G41" s="58"/>
      <c r="H41" s="58"/>
      <c r="I41" s="140"/>
      <c r="J41" s="141"/>
      <c r="K41" s="132"/>
      <c r="L41" s="126"/>
      <c r="M41" s="132"/>
      <c r="N41" s="134"/>
      <c r="O41" s="132"/>
      <c r="P41" s="92"/>
      <c r="Q41" s="92"/>
      <c r="R41" s="152"/>
      <c r="S41" s="155"/>
      <c r="T41" s="143"/>
      <c r="U41" s="143"/>
      <c r="V41" s="143"/>
      <c r="W41" s="143"/>
      <c r="X41" s="146"/>
      <c r="Y41" s="149"/>
      <c r="Z41" s="164"/>
      <c r="AA41" s="167"/>
      <c r="AB41" s="170"/>
      <c r="AC41" s="158"/>
      <c r="AD41" s="158"/>
      <c r="AE41" s="158"/>
      <c r="AF41" s="158"/>
      <c r="AG41" s="161"/>
      <c r="AH41" s="78"/>
      <c r="AI41" s="77"/>
      <c r="AJ41" s="75"/>
      <c r="AK41" s="104"/>
      <c r="AL41" s="104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s="5" customFormat="1" x14ac:dyDescent="0.3">
      <c r="A42" s="35"/>
      <c r="B42" s="58" t="s">
        <v>30</v>
      </c>
      <c r="C42" s="58"/>
      <c r="D42" s="58"/>
      <c r="E42" s="58"/>
      <c r="F42" s="58"/>
      <c r="G42" s="58"/>
      <c r="H42" s="58"/>
      <c r="I42" s="140"/>
      <c r="J42" s="141"/>
      <c r="K42" s="132"/>
      <c r="L42" s="126"/>
      <c r="M42" s="132"/>
      <c r="N42" s="134"/>
      <c r="O42" s="132"/>
      <c r="P42" s="92"/>
      <c r="Q42" s="92"/>
      <c r="R42" s="152"/>
      <c r="S42" s="155"/>
      <c r="T42" s="143"/>
      <c r="U42" s="143"/>
      <c r="V42" s="143"/>
      <c r="W42" s="143"/>
      <c r="X42" s="146"/>
      <c r="Y42" s="149"/>
      <c r="Z42" s="164"/>
      <c r="AA42" s="167"/>
      <c r="AB42" s="170"/>
      <c r="AC42" s="158"/>
      <c r="AD42" s="158"/>
      <c r="AE42" s="158"/>
      <c r="AF42" s="158"/>
      <c r="AG42" s="161"/>
      <c r="AH42" s="78"/>
      <c r="AI42" s="77"/>
      <c r="AJ42" s="75"/>
      <c r="AK42" s="104"/>
      <c r="AL42" s="104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s="5" customFormat="1" ht="122.4" x14ac:dyDescent="0.3">
      <c r="A43" s="35"/>
      <c r="B43" s="3" t="s">
        <v>3</v>
      </c>
      <c r="C43" s="3"/>
      <c r="D43" s="3"/>
      <c r="E43" s="3"/>
      <c r="F43" s="3"/>
      <c r="G43" s="3"/>
      <c r="H43" s="3"/>
      <c r="I43" s="140"/>
      <c r="J43" s="141"/>
      <c r="K43" s="132"/>
      <c r="L43" s="126"/>
      <c r="M43" s="132"/>
      <c r="N43" s="134"/>
      <c r="O43" s="132"/>
      <c r="P43" s="92"/>
      <c r="Q43" s="92"/>
      <c r="R43" s="152"/>
      <c r="S43" s="155"/>
      <c r="T43" s="143"/>
      <c r="U43" s="143"/>
      <c r="V43" s="143"/>
      <c r="W43" s="143"/>
      <c r="X43" s="146"/>
      <c r="Y43" s="149"/>
      <c r="Z43" s="164"/>
      <c r="AA43" s="167"/>
      <c r="AB43" s="170"/>
      <c r="AC43" s="158"/>
      <c r="AD43" s="158"/>
      <c r="AE43" s="158"/>
      <c r="AF43" s="158"/>
      <c r="AG43" s="161"/>
      <c r="AH43" s="78"/>
      <c r="AI43" s="77"/>
      <c r="AJ43" s="75"/>
      <c r="AK43" s="104"/>
      <c r="AL43" s="104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s="5" customFormat="1" x14ac:dyDescent="0.3">
      <c r="A44" s="35"/>
      <c r="B44" s="7" t="s">
        <v>48</v>
      </c>
      <c r="C44" s="7"/>
      <c r="D44" s="7"/>
      <c r="E44" s="7"/>
      <c r="F44" s="7"/>
      <c r="G44" s="7"/>
      <c r="H44" s="7"/>
      <c r="I44" s="140"/>
      <c r="J44" s="141"/>
      <c r="K44" s="132"/>
      <c r="L44" s="126"/>
      <c r="M44" s="132"/>
      <c r="N44" s="134"/>
      <c r="O44" s="132"/>
      <c r="P44" s="92"/>
      <c r="Q44" s="92"/>
      <c r="R44" s="152"/>
      <c r="S44" s="155"/>
      <c r="T44" s="143"/>
      <c r="U44" s="143"/>
      <c r="V44" s="143"/>
      <c r="W44" s="143"/>
      <c r="X44" s="146"/>
      <c r="Y44" s="149"/>
      <c r="Z44" s="164"/>
      <c r="AA44" s="167"/>
      <c r="AB44" s="170"/>
      <c r="AC44" s="158"/>
      <c r="AD44" s="158"/>
      <c r="AE44" s="158"/>
      <c r="AF44" s="158"/>
      <c r="AG44" s="161"/>
      <c r="AH44" s="78"/>
      <c r="AI44" s="77"/>
      <c r="AJ44" s="75"/>
      <c r="AK44" s="104"/>
      <c r="AL44" s="104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s="5" customFormat="1" x14ac:dyDescent="0.3">
      <c r="A45" s="35"/>
      <c r="B45" s="7" t="s">
        <v>4</v>
      </c>
      <c r="C45" s="7"/>
      <c r="D45" s="7"/>
      <c r="E45" s="7"/>
      <c r="F45" s="7"/>
      <c r="G45" s="7"/>
      <c r="H45" s="7"/>
      <c r="I45" s="140"/>
      <c r="J45" s="141"/>
      <c r="K45" s="132"/>
      <c r="L45" s="126"/>
      <c r="M45" s="132"/>
      <c r="N45" s="134"/>
      <c r="O45" s="132"/>
      <c r="P45" s="92"/>
      <c r="Q45" s="92"/>
      <c r="R45" s="152"/>
      <c r="S45" s="155"/>
      <c r="T45" s="143"/>
      <c r="U45" s="143"/>
      <c r="V45" s="143"/>
      <c r="W45" s="143"/>
      <c r="X45" s="146"/>
      <c r="Y45" s="149"/>
      <c r="Z45" s="164"/>
      <c r="AA45" s="167"/>
      <c r="AB45" s="170"/>
      <c r="AC45" s="158"/>
      <c r="AD45" s="158"/>
      <c r="AE45" s="158"/>
      <c r="AF45" s="158"/>
      <c r="AG45" s="161"/>
      <c r="AH45" s="78"/>
      <c r="AI45" s="77"/>
      <c r="AJ45" s="75"/>
      <c r="AK45" s="104"/>
      <c r="AL45" s="104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s="5" customFormat="1" ht="122.4" x14ac:dyDescent="0.3">
      <c r="A46" s="35"/>
      <c r="B46" s="7" t="s">
        <v>31</v>
      </c>
      <c r="C46" s="7"/>
      <c r="D46" s="7"/>
      <c r="E46" s="7"/>
      <c r="F46" s="7"/>
      <c r="G46" s="7"/>
      <c r="H46" s="7"/>
      <c r="I46" s="140"/>
      <c r="J46" s="141"/>
      <c r="K46" s="132"/>
      <c r="L46" s="126"/>
      <c r="M46" s="132"/>
      <c r="N46" s="134"/>
      <c r="O46" s="132"/>
      <c r="P46" s="92"/>
      <c r="Q46" s="92"/>
      <c r="R46" s="152"/>
      <c r="S46" s="155"/>
      <c r="T46" s="143"/>
      <c r="U46" s="143"/>
      <c r="V46" s="143"/>
      <c r="W46" s="143"/>
      <c r="X46" s="146"/>
      <c r="Y46" s="149"/>
      <c r="Z46" s="164"/>
      <c r="AA46" s="167"/>
      <c r="AB46" s="170"/>
      <c r="AC46" s="158"/>
      <c r="AD46" s="158"/>
      <c r="AE46" s="158"/>
      <c r="AF46" s="158"/>
      <c r="AG46" s="161"/>
      <c r="AH46" s="78"/>
      <c r="AI46" s="77"/>
      <c r="AJ46" s="75"/>
      <c r="AK46" s="104"/>
      <c r="AL46" s="104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s="5" customFormat="1" x14ac:dyDescent="0.3">
      <c r="A47" s="35"/>
      <c r="B47" s="7"/>
      <c r="C47" s="7"/>
      <c r="D47" s="7"/>
      <c r="E47" s="7"/>
      <c r="F47" s="7"/>
      <c r="G47" s="7"/>
      <c r="H47" s="7"/>
      <c r="I47" s="140"/>
      <c r="J47" s="141"/>
      <c r="K47" s="132"/>
      <c r="L47" s="126"/>
      <c r="M47" s="132"/>
      <c r="N47" s="134"/>
      <c r="O47" s="132"/>
      <c r="P47" s="92"/>
      <c r="Q47" s="92"/>
      <c r="R47" s="152"/>
      <c r="S47" s="155"/>
      <c r="T47" s="143"/>
      <c r="U47" s="143"/>
      <c r="V47" s="143"/>
      <c r="W47" s="143"/>
      <c r="X47" s="146"/>
      <c r="Y47" s="149"/>
      <c r="Z47" s="164"/>
      <c r="AA47" s="167"/>
      <c r="AB47" s="170"/>
      <c r="AC47" s="158"/>
      <c r="AD47" s="158"/>
      <c r="AE47" s="158"/>
      <c r="AF47" s="158"/>
      <c r="AG47" s="161"/>
      <c r="AH47" s="78"/>
      <c r="AI47" s="77"/>
      <c r="AJ47" s="75"/>
      <c r="AK47" s="104"/>
      <c r="AL47" s="104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s="5" customFormat="1" x14ac:dyDescent="0.3">
      <c r="A48" s="35"/>
      <c r="B48" s="6" t="s">
        <v>49</v>
      </c>
      <c r="C48" s="6"/>
      <c r="D48" s="6"/>
      <c r="E48" s="6"/>
      <c r="F48" s="6"/>
      <c r="G48" s="6"/>
      <c r="H48" s="6"/>
      <c r="I48" s="140"/>
      <c r="J48" s="141"/>
      <c r="K48" s="132"/>
      <c r="L48" s="126"/>
      <c r="M48" s="132"/>
      <c r="N48" s="134"/>
      <c r="O48" s="132"/>
      <c r="P48" s="92"/>
      <c r="Q48" s="92"/>
      <c r="R48" s="152"/>
      <c r="S48" s="155"/>
      <c r="T48" s="143"/>
      <c r="U48" s="143"/>
      <c r="V48" s="143"/>
      <c r="W48" s="143"/>
      <c r="X48" s="146"/>
      <c r="Y48" s="149"/>
      <c r="Z48" s="164"/>
      <c r="AA48" s="167"/>
      <c r="AB48" s="170"/>
      <c r="AC48" s="158"/>
      <c r="AD48" s="158"/>
      <c r="AE48" s="158"/>
      <c r="AF48" s="158"/>
      <c r="AG48" s="161"/>
      <c r="AH48" s="78"/>
      <c r="AI48" s="77"/>
      <c r="AJ48" s="75"/>
      <c r="AK48" s="104"/>
      <c r="AL48" s="104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s="5" customFormat="1" x14ac:dyDescent="0.3">
      <c r="A49" s="35"/>
      <c r="B49" s="58" t="s">
        <v>100</v>
      </c>
      <c r="C49" s="58"/>
      <c r="D49" s="58"/>
      <c r="E49" s="58"/>
      <c r="F49" s="58"/>
      <c r="G49" s="58"/>
      <c r="H49" s="58"/>
      <c r="I49" s="140"/>
      <c r="J49" s="141"/>
      <c r="K49" s="132"/>
      <c r="L49" s="126"/>
      <c r="M49" s="132"/>
      <c r="N49" s="134"/>
      <c r="O49" s="132"/>
      <c r="P49" s="92"/>
      <c r="Q49" s="92"/>
      <c r="R49" s="152"/>
      <c r="S49" s="155"/>
      <c r="T49" s="143"/>
      <c r="U49" s="143"/>
      <c r="V49" s="143"/>
      <c r="W49" s="143"/>
      <c r="X49" s="146"/>
      <c r="Y49" s="149"/>
      <c r="Z49" s="164"/>
      <c r="AA49" s="167"/>
      <c r="AB49" s="170"/>
      <c r="AC49" s="158"/>
      <c r="AD49" s="158"/>
      <c r="AE49" s="158"/>
      <c r="AF49" s="158"/>
      <c r="AG49" s="161"/>
      <c r="AH49" s="78"/>
      <c r="AI49" s="77"/>
      <c r="AJ49" s="75"/>
      <c r="AK49" s="104"/>
      <c r="AL49" s="104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s="5" customFormat="1" x14ac:dyDescent="0.3">
      <c r="A50" s="35"/>
      <c r="B50" s="58" t="s">
        <v>32</v>
      </c>
      <c r="C50" s="58"/>
      <c r="D50" s="58"/>
      <c r="E50" s="58"/>
      <c r="F50" s="58"/>
      <c r="G50" s="58"/>
      <c r="H50" s="58"/>
      <c r="I50" s="140"/>
      <c r="J50" s="141"/>
      <c r="K50" s="132"/>
      <c r="L50" s="126"/>
      <c r="M50" s="132"/>
      <c r="N50" s="134"/>
      <c r="O50" s="132"/>
      <c r="P50" s="92"/>
      <c r="Q50" s="92"/>
      <c r="R50" s="152"/>
      <c r="S50" s="155"/>
      <c r="T50" s="143"/>
      <c r="U50" s="143"/>
      <c r="V50" s="143"/>
      <c r="W50" s="143"/>
      <c r="X50" s="146"/>
      <c r="Y50" s="149"/>
      <c r="Z50" s="164"/>
      <c r="AA50" s="167"/>
      <c r="AB50" s="170"/>
      <c r="AC50" s="158"/>
      <c r="AD50" s="158"/>
      <c r="AE50" s="158"/>
      <c r="AF50" s="158"/>
      <c r="AG50" s="161"/>
      <c r="AH50" s="78"/>
      <c r="AI50" s="77"/>
      <c r="AJ50" s="75"/>
      <c r="AK50" s="104"/>
      <c r="AL50" s="104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s="5" customFormat="1" x14ac:dyDescent="0.3">
      <c r="A51" s="35"/>
      <c r="B51" s="58" t="s">
        <v>50</v>
      </c>
      <c r="C51" s="58"/>
      <c r="D51" s="58"/>
      <c r="E51" s="58"/>
      <c r="F51" s="58"/>
      <c r="G51" s="58"/>
      <c r="H51" s="58"/>
      <c r="I51" s="140"/>
      <c r="J51" s="141"/>
      <c r="K51" s="132"/>
      <c r="L51" s="126"/>
      <c r="M51" s="132"/>
      <c r="N51" s="134"/>
      <c r="O51" s="132"/>
      <c r="P51" s="92"/>
      <c r="Q51" s="92"/>
      <c r="R51" s="152"/>
      <c r="S51" s="155"/>
      <c r="T51" s="143"/>
      <c r="U51" s="143"/>
      <c r="V51" s="143"/>
      <c r="W51" s="143"/>
      <c r="X51" s="146"/>
      <c r="Y51" s="149"/>
      <c r="Z51" s="164"/>
      <c r="AA51" s="167"/>
      <c r="AB51" s="170"/>
      <c r="AC51" s="158"/>
      <c r="AD51" s="158"/>
      <c r="AE51" s="158"/>
      <c r="AF51" s="158"/>
      <c r="AG51" s="161"/>
      <c r="AH51" s="78"/>
      <c r="AI51" s="77"/>
      <c r="AJ51" s="75"/>
      <c r="AK51" s="104"/>
      <c r="AL51" s="104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s="5" customFormat="1" x14ac:dyDescent="0.3">
      <c r="A52" s="35"/>
      <c r="B52" s="58" t="s">
        <v>51</v>
      </c>
      <c r="C52" s="58"/>
      <c r="D52" s="58"/>
      <c r="E52" s="58"/>
      <c r="F52" s="58"/>
      <c r="G52" s="58"/>
      <c r="H52" s="58"/>
      <c r="I52" s="140"/>
      <c r="J52" s="141"/>
      <c r="K52" s="132"/>
      <c r="L52" s="126"/>
      <c r="M52" s="132"/>
      <c r="N52" s="134"/>
      <c r="O52" s="132"/>
      <c r="P52" s="92"/>
      <c r="Q52" s="92"/>
      <c r="R52" s="152"/>
      <c r="S52" s="155"/>
      <c r="T52" s="143"/>
      <c r="U52" s="143"/>
      <c r="V52" s="143"/>
      <c r="W52" s="143"/>
      <c r="X52" s="146"/>
      <c r="Y52" s="149"/>
      <c r="Z52" s="164"/>
      <c r="AA52" s="167"/>
      <c r="AB52" s="170"/>
      <c r="AC52" s="158"/>
      <c r="AD52" s="158"/>
      <c r="AE52" s="158"/>
      <c r="AF52" s="158"/>
      <c r="AG52" s="161"/>
      <c r="AH52" s="78"/>
      <c r="AI52" s="77"/>
      <c r="AJ52" s="75"/>
      <c r="AK52" s="104"/>
      <c r="AL52" s="104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s="5" customFormat="1" x14ac:dyDescent="0.3">
      <c r="A53" s="35"/>
      <c r="B53" s="58" t="s">
        <v>79</v>
      </c>
      <c r="C53" s="58"/>
      <c r="D53" s="58"/>
      <c r="E53" s="58"/>
      <c r="F53" s="58"/>
      <c r="G53" s="58"/>
      <c r="H53" s="58"/>
      <c r="I53" s="140"/>
      <c r="J53" s="141"/>
      <c r="K53" s="132"/>
      <c r="L53" s="126"/>
      <c r="M53" s="132"/>
      <c r="N53" s="134"/>
      <c r="O53" s="132"/>
      <c r="P53" s="92"/>
      <c r="Q53" s="92"/>
      <c r="R53" s="152"/>
      <c r="S53" s="155"/>
      <c r="T53" s="143"/>
      <c r="U53" s="143"/>
      <c r="V53" s="143"/>
      <c r="W53" s="143"/>
      <c r="X53" s="146"/>
      <c r="Y53" s="149"/>
      <c r="Z53" s="164"/>
      <c r="AA53" s="167"/>
      <c r="AB53" s="170"/>
      <c r="AC53" s="158"/>
      <c r="AD53" s="158"/>
      <c r="AE53" s="158"/>
      <c r="AF53" s="158"/>
      <c r="AG53" s="161"/>
      <c r="AH53" s="78"/>
      <c r="AI53" s="77"/>
      <c r="AJ53" s="75"/>
      <c r="AK53" s="104"/>
      <c r="AL53" s="104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s="5" customFormat="1" x14ac:dyDescent="0.3">
      <c r="A54" s="35"/>
      <c r="B54" s="58" t="s">
        <v>52</v>
      </c>
      <c r="C54" s="58"/>
      <c r="D54" s="58"/>
      <c r="E54" s="58"/>
      <c r="F54" s="58"/>
      <c r="G54" s="58"/>
      <c r="H54" s="58"/>
      <c r="I54" s="140"/>
      <c r="J54" s="141"/>
      <c r="K54" s="132"/>
      <c r="L54" s="126"/>
      <c r="M54" s="132"/>
      <c r="N54" s="134"/>
      <c r="O54" s="132"/>
      <c r="P54" s="92"/>
      <c r="Q54" s="92"/>
      <c r="R54" s="152"/>
      <c r="S54" s="155"/>
      <c r="T54" s="143"/>
      <c r="U54" s="143"/>
      <c r="V54" s="143"/>
      <c r="W54" s="143"/>
      <c r="X54" s="146"/>
      <c r="Y54" s="149"/>
      <c r="Z54" s="164"/>
      <c r="AA54" s="167"/>
      <c r="AB54" s="170"/>
      <c r="AC54" s="158"/>
      <c r="AD54" s="158"/>
      <c r="AE54" s="158"/>
      <c r="AF54" s="158"/>
      <c r="AG54" s="161"/>
      <c r="AH54" s="78"/>
      <c r="AI54" s="77"/>
      <c r="AJ54" s="75"/>
      <c r="AK54" s="104"/>
      <c r="AL54" s="104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s="5" customFormat="1" x14ac:dyDescent="0.3">
      <c r="A55" s="35"/>
      <c r="B55" s="58" t="s">
        <v>33</v>
      </c>
      <c r="C55" s="58"/>
      <c r="D55" s="58"/>
      <c r="E55" s="58"/>
      <c r="F55" s="58"/>
      <c r="G55" s="58"/>
      <c r="H55" s="58"/>
      <c r="I55" s="140"/>
      <c r="J55" s="141"/>
      <c r="K55" s="132"/>
      <c r="L55" s="126"/>
      <c r="M55" s="132"/>
      <c r="N55" s="134"/>
      <c r="O55" s="132"/>
      <c r="P55" s="92"/>
      <c r="Q55" s="92"/>
      <c r="R55" s="152"/>
      <c r="S55" s="155"/>
      <c r="T55" s="143"/>
      <c r="U55" s="143"/>
      <c r="V55" s="143"/>
      <c r="W55" s="143"/>
      <c r="X55" s="146"/>
      <c r="Y55" s="149"/>
      <c r="Z55" s="164"/>
      <c r="AA55" s="167"/>
      <c r="AB55" s="170"/>
      <c r="AC55" s="158"/>
      <c r="AD55" s="158"/>
      <c r="AE55" s="158"/>
      <c r="AF55" s="158"/>
      <c r="AG55" s="161"/>
      <c r="AH55" s="78"/>
      <c r="AI55" s="77"/>
      <c r="AJ55" s="75"/>
      <c r="AK55" s="104"/>
      <c r="AL55" s="104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s="5" customFormat="1" x14ac:dyDescent="0.3">
      <c r="A56" s="35"/>
      <c r="B56" s="58" t="s">
        <v>34</v>
      </c>
      <c r="C56" s="58"/>
      <c r="D56" s="58"/>
      <c r="E56" s="58"/>
      <c r="F56" s="58"/>
      <c r="G56" s="58"/>
      <c r="H56" s="58"/>
      <c r="I56" s="140"/>
      <c r="J56" s="141"/>
      <c r="K56" s="132"/>
      <c r="L56" s="126"/>
      <c r="M56" s="132"/>
      <c r="N56" s="134"/>
      <c r="O56" s="132"/>
      <c r="P56" s="92"/>
      <c r="Q56" s="92"/>
      <c r="R56" s="152"/>
      <c r="S56" s="155"/>
      <c r="T56" s="143"/>
      <c r="U56" s="143"/>
      <c r="V56" s="143"/>
      <c r="W56" s="143"/>
      <c r="X56" s="146"/>
      <c r="Y56" s="149"/>
      <c r="Z56" s="164"/>
      <c r="AA56" s="167"/>
      <c r="AB56" s="170"/>
      <c r="AC56" s="158"/>
      <c r="AD56" s="158"/>
      <c r="AE56" s="158"/>
      <c r="AF56" s="158"/>
      <c r="AG56" s="161"/>
      <c r="AH56" s="78"/>
      <c r="AI56" s="77"/>
      <c r="AJ56" s="75"/>
      <c r="AK56" s="104"/>
      <c r="AL56" s="104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s="5" customFormat="1" ht="81.599999999999994" x14ac:dyDescent="0.3">
      <c r="A57" s="35"/>
      <c r="B57" s="58" t="s">
        <v>53</v>
      </c>
      <c r="C57" s="58"/>
      <c r="D57" s="58"/>
      <c r="E57" s="58"/>
      <c r="F57" s="58"/>
      <c r="G57" s="58"/>
      <c r="H57" s="58"/>
      <c r="I57" s="140"/>
      <c r="J57" s="141"/>
      <c r="K57" s="132"/>
      <c r="L57" s="126"/>
      <c r="M57" s="132"/>
      <c r="N57" s="134"/>
      <c r="O57" s="132"/>
      <c r="P57" s="92"/>
      <c r="Q57" s="92"/>
      <c r="R57" s="152"/>
      <c r="S57" s="155"/>
      <c r="T57" s="143"/>
      <c r="U57" s="143"/>
      <c r="V57" s="143"/>
      <c r="W57" s="143"/>
      <c r="X57" s="146"/>
      <c r="Y57" s="149"/>
      <c r="Z57" s="164"/>
      <c r="AA57" s="167"/>
      <c r="AB57" s="170"/>
      <c r="AC57" s="158"/>
      <c r="AD57" s="158"/>
      <c r="AE57" s="158"/>
      <c r="AF57" s="158"/>
      <c r="AG57" s="161"/>
      <c r="AH57" s="78"/>
      <c r="AI57" s="77"/>
      <c r="AJ57" s="75"/>
      <c r="AK57" s="104"/>
      <c r="AL57" s="104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s="5" customFormat="1" ht="81.599999999999994" x14ac:dyDescent="0.3">
      <c r="A58" s="35"/>
      <c r="B58" s="58" t="s">
        <v>54</v>
      </c>
      <c r="C58" s="58"/>
      <c r="D58" s="58"/>
      <c r="E58" s="58"/>
      <c r="F58" s="58"/>
      <c r="G58" s="58"/>
      <c r="H58" s="58"/>
      <c r="I58" s="140"/>
      <c r="J58" s="141"/>
      <c r="K58" s="132"/>
      <c r="L58" s="126"/>
      <c r="M58" s="132"/>
      <c r="N58" s="134"/>
      <c r="O58" s="132"/>
      <c r="P58" s="93"/>
      <c r="Q58" s="93"/>
      <c r="R58" s="153"/>
      <c r="S58" s="156"/>
      <c r="T58" s="144"/>
      <c r="U58" s="144"/>
      <c r="V58" s="144"/>
      <c r="W58" s="144"/>
      <c r="X58" s="147"/>
      <c r="Y58" s="150"/>
      <c r="Z58" s="165"/>
      <c r="AA58" s="168"/>
      <c r="AB58" s="171"/>
      <c r="AC58" s="159"/>
      <c r="AD58" s="159"/>
      <c r="AE58" s="159"/>
      <c r="AF58" s="159"/>
      <c r="AG58" s="162"/>
      <c r="AH58" s="78"/>
      <c r="AI58" s="77"/>
      <c r="AJ58" s="75"/>
      <c r="AK58" s="104"/>
      <c r="AL58" s="104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s="5" customFormat="1" x14ac:dyDescent="0.3">
      <c r="A59" s="35"/>
      <c r="B59" s="58"/>
      <c r="C59" s="58"/>
      <c r="D59" s="58"/>
      <c r="E59" s="58"/>
      <c r="F59" s="58"/>
      <c r="G59" s="58"/>
      <c r="H59" s="58"/>
      <c r="I59" s="9"/>
      <c r="J59" s="88"/>
      <c r="K59" s="96"/>
      <c r="L59" s="107"/>
      <c r="M59" s="98"/>
      <c r="N59" s="101"/>
      <c r="O59" s="96"/>
      <c r="P59" s="94"/>
      <c r="Q59" s="94"/>
      <c r="R59" s="54"/>
      <c r="S59" s="65"/>
      <c r="T59" s="22"/>
      <c r="U59" s="22"/>
      <c r="V59" s="22"/>
      <c r="W59" s="22"/>
      <c r="X59" s="66"/>
      <c r="Y59" s="25"/>
      <c r="Z59" s="67"/>
      <c r="AA59" s="33"/>
      <c r="AB59" s="68"/>
      <c r="AC59" s="32"/>
      <c r="AD59" s="32"/>
      <c r="AE59" s="32"/>
      <c r="AF59" s="32"/>
      <c r="AG59" s="69"/>
      <c r="AH59" s="78"/>
      <c r="AI59" s="77"/>
      <c r="AJ59" s="75"/>
      <c r="AK59" s="104"/>
      <c r="AL59" s="104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s="5" customFormat="1" x14ac:dyDescent="0.3">
      <c r="A60" s="35"/>
      <c r="B60" s="58" t="s">
        <v>35</v>
      </c>
      <c r="C60" s="58"/>
      <c r="D60" s="58"/>
      <c r="E60" s="58"/>
      <c r="F60" s="58"/>
      <c r="G60" s="58"/>
      <c r="H60" s="58"/>
      <c r="I60" s="9"/>
      <c r="J60" s="108"/>
      <c r="K60" s="96"/>
      <c r="L60" s="60"/>
      <c r="M60" s="96"/>
      <c r="N60" s="99"/>
      <c r="O60" s="96"/>
      <c r="P60" s="87"/>
      <c r="Q60" s="87"/>
      <c r="R60" s="23"/>
      <c r="S60" s="64"/>
      <c r="T60" s="22"/>
      <c r="U60" s="22"/>
      <c r="V60" s="22"/>
      <c r="W60" s="22"/>
      <c r="X60" s="66"/>
      <c r="Y60" s="25"/>
      <c r="Z60" s="67"/>
      <c r="AA60" s="33"/>
      <c r="AB60" s="68"/>
      <c r="AC60" s="32"/>
      <c r="AD60" s="32"/>
      <c r="AE60" s="32"/>
      <c r="AF60" s="32"/>
      <c r="AG60" s="69"/>
      <c r="AH60" s="78"/>
      <c r="AI60" s="77"/>
      <c r="AJ60" s="75"/>
      <c r="AK60" s="104"/>
      <c r="AL60" s="104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s="5" customFormat="1" x14ac:dyDescent="0.3">
      <c r="A61" s="35"/>
      <c r="B61" s="58" t="s">
        <v>46</v>
      </c>
      <c r="C61" s="58"/>
      <c r="D61" s="58"/>
      <c r="E61" s="58"/>
      <c r="F61" s="58"/>
      <c r="G61" s="58"/>
      <c r="H61" s="58"/>
      <c r="I61" s="9"/>
      <c r="J61" s="108"/>
      <c r="K61" s="96"/>
      <c r="L61" s="60"/>
      <c r="M61" s="96"/>
      <c r="N61" s="99"/>
      <c r="O61" s="96"/>
      <c r="P61" s="87"/>
      <c r="Q61" s="87"/>
      <c r="R61" s="23"/>
      <c r="S61" s="64"/>
      <c r="T61" s="22"/>
      <c r="U61" s="22"/>
      <c r="V61" s="22"/>
      <c r="W61" s="22"/>
      <c r="X61" s="66"/>
      <c r="Y61" s="25"/>
      <c r="Z61" s="67"/>
      <c r="AA61" s="33"/>
      <c r="AB61" s="68"/>
      <c r="AC61" s="32"/>
      <c r="AD61" s="32"/>
      <c r="AE61" s="32"/>
      <c r="AF61" s="32"/>
      <c r="AG61" s="69"/>
      <c r="AH61" s="78"/>
      <c r="AI61" s="77"/>
      <c r="AJ61" s="75"/>
      <c r="AK61" s="104"/>
      <c r="AL61" s="104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s="5" customFormat="1" x14ac:dyDescent="0.3">
      <c r="A62" s="35"/>
      <c r="B62" s="58" t="s">
        <v>36</v>
      </c>
      <c r="C62" s="58"/>
      <c r="D62" s="58"/>
      <c r="E62" s="58"/>
      <c r="F62" s="58"/>
      <c r="G62" s="58"/>
      <c r="H62" s="58"/>
      <c r="I62" s="9"/>
      <c r="J62" s="108"/>
      <c r="K62" s="96"/>
      <c r="L62" s="60"/>
      <c r="M62" s="96"/>
      <c r="N62" s="99"/>
      <c r="O62" s="96"/>
      <c r="P62" s="87"/>
      <c r="Q62" s="87"/>
      <c r="R62" s="23"/>
      <c r="S62" s="64"/>
      <c r="T62" s="22"/>
      <c r="U62" s="22"/>
      <c r="V62" s="22"/>
      <c r="W62" s="22"/>
      <c r="X62" s="66"/>
      <c r="Y62" s="25"/>
      <c r="Z62" s="67"/>
      <c r="AA62" s="33"/>
      <c r="AB62" s="68"/>
      <c r="AC62" s="32"/>
      <c r="AD62" s="32"/>
      <c r="AE62" s="32"/>
      <c r="AF62" s="32"/>
      <c r="AG62" s="69"/>
      <c r="AH62" s="78"/>
      <c r="AI62" s="77"/>
      <c r="AJ62" s="75"/>
      <c r="AK62" s="104"/>
      <c r="AL62" s="104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s="5" customFormat="1" x14ac:dyDescent="0.3">
      <c r="A63" s="35"/>
      <c r="B63" s="58" t="s">
        <v>47</v>
      </c>
      <c r="C63" s="58"/>
      <c r="D63" s="58"/>
      <c r="E63" s="58"/>
      <c r="F63" s="58"/>
      <c r="G63" s="58"/>
      <c r="H63" s="58"/>
      <c r="I63" s="9"/>
      <c r="J63" s="108"/>
      <c r="K63" s="96"/>
      <c r="L63" s="60"/>
      <c r="M63" s="96"/>
      <c r="N63" s="99"/>
      <c r="O63" s="96"/>
      <c r="P63" s="87"/>
      <c r="Q63" s="87"/>
      <c r="R63" s="23"/>
      <c r="S63" s="64"/>
      <c r="T63" s="22"/>
      <c r="U63" s="22"/>
      <c r="V63" s="22"/>
      <c r="W63" s="22"/>
      <c r="X63" s="66"/>
      <c r="Y63" s="25"/>
      <c r="Z63" s="67"/>
      <c r="AA63" s="33"/>
      <c r="AB63" s="68"/>
      <c r="AC63" s="32"/>
      <c r="AD63" s="32"/>
      <c r="AE63" s="32"/>
      <c r="AF63" s="32"/>
      <c r="AG63" s="69"/>
      <c r="AH63" s="78"/>
      <c r="AI63" s="77"/>
      <c r="AJ63" s="75"/>
      <c r="AK63" s="104"/>
      <c r="AL63" s="104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s="5" customFormat="1" x14ac:dyDescent="0.3">
      <c r="A64" s="35"/>
      <c r="B64" s="58" t="s">
        <v>43</v>
      </c>
      <c r="C64" s="58"/>
      <c r="D64" s="58"/>
      <c r="E64" s="58"/>
      <c r="F64" s="58"/>
      <c r="G64" s="58"/>
      <c r="H64" s="58"/>
      <c r="I64" s="9"/>
      <c r="J64" s="108"/>
      <c r="K64" s="96"/>
      <c r="L64" s="60"/>
      <c r="M64" s="96"/>
      <c r="N64" s="99"/>
      <c r="O64" s="96"/>
      <c r="P64" s="87"/>
      <c r="Q64" s="87"/>
      <c r="R64" s="23"/>
      <c r="S64" s="64"/>
      <c r="T64" s="22"/>
      <c r="U64" s="22"/>
      <c r="V64" s="22"/>
      <c r="W64" s="22"/>
      <c r="X64" s="66"/>
      <c r="Y64" s="25"/>
      <c r="Z64" s="67"/>
      <c r="AA64" s="33"/>
      <c r="AB64" s="68"/>
      <c r="AC64" s="32"/>
      <c r="AD64" s="32"/>
      <c r="AE64" s="32"/>
      <c r="AF64" s="32"/>
      <c r="AG64" s="69"/>
      <c r="AH64" s="78"/>
      <c r="AI64" s="77"/>
      <c r="AJ64" s="75"/>
      <c r="AK64" s="104"/>
      <c r="AL64" s="104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s="5" customFormat="1" x14ac:dyDescent="0.3">
      <c r="A65" s="35"/>
      <c r="B65" s="58" t="s">
        <v>37</v>
      </c>
      <c r="C65" s="58"/>
      <c r="D65" s="58"/>
      <c r="E65" s="58"/>
      <c r="F65" s="58"/>
      <c r="G65" s="58"/>
      <c r="H65" s="58"/>
      <c r="I65" s="9"/>
      <c r="J65" s="108"/>
      <c r="K65" s="96"/>
      <c r="L65" s="60"/>
      <c r="M65" s="96"/>
      <c r="N65" s="99"/>
      <c r="O65" s="96"/>
      <c r="P65" s="87"/>
      <c r="Q65" s="87"/>
      <c r="R65" s="23"/>
      <c r="S65" s="64"/>
      <c r="T65" s="22"/>
      <c r="U65" s="22"/>
      <c r="V65" s="22"/>
      <c r="W65" s="22"/>
      <c r="X65" s="66"/>
      <c r="Y65" s="25"/>
      <c r="Z65" s="67"/>
      <c r="AA65" s="33"/>
      <c r="AB65" s="68"/>
      <c r="AC65" s="32"/>
      <c r="AD65" s="32"/>
      <c r="AE65" s="32"/>
      <c r="AF65" s="32"/>
      <c r="AG65" s="69"/>
      <c r="AH65" s="78"/>
      <c r="AI65" s="77"/>
      <c r="AJ65" s="75"/>
      <c r="AK65" s="104"/>
      <c r="AL65" s="104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s="5" customFormat="1" x14ac:dyDescent="0.3">
      <c r="A66" s="35"/>
      <c r="B66" s="58" t="s">
        <v>38</v>
      </c>
      <c r="C66" s="58"/>
      <c r="D66" s="58"/>
      <c r="E66" s="58"/>
      <c r="F66" s="58"/>
      <c r="G66" s="58"/>
      <c r="H66" s="58"/>
      <c r="I66" s="9"/>
      <c r="J66" s="108"/>
      <c r="K66" s="96"/>
      <c r="L66" s="60"/>
      <c r="M66" s="96"/>
      <c r="N66" s="99"/>
      <c r="O66" s="96"/>
      <c r="P66" s="87"/>
      <c r="Q66" s="87"/>
      <c r="R66" s="23"/>
      <c r="S66" s="64"/>
      <c r="T66" s="22"/>
      <c r="U66" s="22"/>
      <c r="V66" s="22"/>
      <c r="W66" s="22"/>
      <c r="X66" s="66"/>
      <c r="Y66" s="25"/>
      <c r="Z66" s="67"/>
      <c r="AA66" s="33"/>
      <c r="AB66" s="68"/>
      <c r="AC66" s="32"/>
      <c r="AD66" s="32"/>
      <c r="AE66" s="32"/>
      <c r="AF66" s="32"/>
      <c r="AG66" s="69"/>
      <c r="AH66" s="78"/>
      <c r="AI66" s="77"/>
      <c r="AJ66" s="75"/>
      <c r="AK66" s="104"/>
      <c r="AL66" s="104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s="5" customFormat="1" x14ac:dyDescent="0.3">
      <c r="A67" s="35"/>
      <c r="B67" s="58" t="s">
        <v>39</v>
      </c>
      <c r="C67" s="58"/>
      <c r="D67" s="58"/>
      <c r="E67" s="58"/>
      <c r="F67" s="58"/>
      <c r="G67" s="58"/>
      <c r="H67" s="58"/>
      <c r="I67" s="9"/>
      <c r="J67" s="108"/>
      <c r="K67" s="96"/>
      <c r="L67" s="60"/>
      <c r="M67" s="96"/>
      <c r="N67" s="99"/>
      <c r="O67" s="96"/>
      <c r="P67" s="87"/>
      <c r="Q67" s="87"/>
      <c r="R67" s="23"/>
      <c r="S67" s="64"/>
      <c r="T67" s="22"/>
      <c r="U67" s="22"/>
      <c r="V67" s="22"/>
      <c r="W67" s="22"/>
      <c r="X67" s="66"/>
      <c r="Y67" s="25"/>
      <c r="Z67" s="67"/>
      <c r="AA67" s="33"/>
      <c r="AB67" s="68"/>
      <c r="AC67" s="32"/>
      <c r="AD67" s="32"/>
      <c r="AE67" s="32"/>
      <c r="AF67" s="32"/>
      <c r="AG67" s="69"/>
      <c r="AH67" s="78"/>
      <c r="AI67" s="77"/>
      <c r="AJ67" s="75"/>
      <c r="AK67" s="104"/>
      <c r="AL67" s="104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s="5" customFormat="1" ht="81.599999999999994" x14ac:dyDescent="0.3">
      <c r="A68" s="35"/>
      <c r="B68" s="58" t="s">
        <v>40</v>
      </c>
      <c r="C68" s="58"/>
      <c r="D68" s="58"/>
      <c r="E68" s="58"/>
      <c r="F68" s="58"/>
      <c r="G68" s="58"/>
      <c r="H68" s="58"/>
      <c r="I68" s="9"/>
      <c r="J68" s="108"/>
      <c r="K68" s="96"/>
      <c r="L68" s="60"/>
      <c r="M68" s="96"/>
      <c r="N68" s="99"/>
      <c r="O68" s="96"/>
      <c r="P68" s="87"/>
      <c r="Q68" s="87"/>
      <c r="R68" s="23"/>
      <c r="S68" s="64"/>
      <c r="T68" s="22"/>
      <c r="U68" s="22"/>
      <c r="V68" s="22"/>
      <c r="W68" s="22"/>
      <c r="X68" s="66"/>
      <c r="Y68" s="25"/>
      <c r="Z68" s="67"/>
      <c r="AA68" s="33"/>
      <c r="AB68" s="68"/>
      <c r="AC68" s="32"/>
      <c r="AD68" s="32"/>
      <c r="AE68" s="32"/>
      <c r="AF68" s="32"/>
      <c r="AG68" s="69"/>
      <c r="AH68" s="78"/>
      <c r="AI68" s="77"/>
      <c r="AJ68" s="75"/>
      <c r="AK68" s="104"/>
      <c r="AL68" s="104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s="5" customFormat="1" x14ac:dyDescent="0.3">
      <c r="A69" s="35"/>
      <c r="B69" s="58" t="s">
        <v>41</v>
      </c>
      <c r="C69" s="58"/>
      <c r="D69" s="58"/>
      <c r="E69" s="58"/>
      <c r="F69" s="58"/>
      <c r="G69" s="58"/>
      <c r="H69" s="58"/>
      <c r="I69" s="9"/>
      <c r="J69" s="108"/>
      <c r="K69" s="96"/>
      <c r="L69" s="60"/>
      <c r="M69" s="96"/>
      <c r="N69" s="99"/>
      <c r="O69" s="96"/>
      <c r="P69" s="87"/>
      <c r="Q69" s="87"/>
      <c r="R69" s="23"/>
      <c r="S69" s="64"/>
      <c r="T69" s="22"/>
      <c r="U69" s="22"/>
      <c r="V69" s="22"/>
      <c r="W69" s="22"/>
      <c r="X69" s="66"/>
      <c r="Y69" s="25"/>
      <c r="Z69" s="67"/>
      <c r="AA69" s="33"/>
      <c r="AB69" s="68"/>
      <c r="AC69" s="32"/>
      <c r="AD69" s="32"/>
      <c r="AE69" s="32"/>
      <c r="AF69" s="32"/>
      <c r="AG69" s="69"/>
      <c r="AH69" s="78"/>
      <c r="AI69" s="77"/>
      <c r="AJ69" s="75"/>
      <c r="AK69" s="104"/>
      <c r="AL69" s="104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s="5" customFormat="1" x14ac:dyDescent="0.3">
      <c r="A70" s="35"/>
      <c r="B70" s="58" t="s">
        <v>42</v>
      </c>
      <c r="C70" s="58"/>
      <c r="D70" s="58"/>
      <c r="E70" s="58"/>
      <c r="F70" s="58"/>
      <c r="G70" s="58"/>
      <c r="H70" s="58"/>
      <c r="I70" s="9"/>
      <c r="J70" s="108"/>
      <c r="K70" s="96"/>
      <c r="L70" s="60"/>
      <c r="M70" s="96"/>
      <c r="N70" s="99"/>
      <c r="O70" s="96"/>
      <c r="P70" s="87"/>
      <c r="Q70" s="87"/>
      <c r="R70" s="23"/>
      <c r="S70" s="30"/>
      <c r="T70" s="22"/>
      <c r="U70" s="22"/>
      <c r="V70" s="22"/>
      <c r="W70" s="22"/>
      <c r="X70" s="31"/>
      <c r="Y70" s="25"/>
      <c r="Z70" s="25"/>
      <c r="AA70" s="33"/>
      <c r="AB70" s="33"/>
      <c r="AC70" s="32"/>
      <c r="AD70" s="32"/>
      <c r="AE70" s="32"/>
      <c r="AF70" s="32"/>
      <c r="AG70" s="52"/>
      <c r="AH70" s="78"/>
      <c r="AI70" s="74"/>
      <c r="AJ70" s="75"/>
      <c r="AK70" s="104"/>
      <c r="AL70" s="104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s="21" customFormat="1" x14ac:dyDescent="0.3">
      <c r="A71" s="35"/>
      <c r="B71" s="20"/>
      <c r="C71" s="20"/>
      <c r="D71" s="20"/>
      <c r="E71" s="20"/>
      <c r="F71" s="20"/>
      <c r="G71" s="20"/>
      <c r="H71" s="20"/>
      <c r="I71" s="8"/>
      <c r="J71" s="174" t="s">
        <v>84</v>
      </c>
      <c r="K71" s="175"/>
      <c r="L71" s="175"/>
      <c r="M71" s="175"/>
      <c r="N71" s="175"/>
      <c r="O71" s="176"/>
      <c r="P71" s="190" t="s">
        <v>101</v>
      </c>
      <c r="Q71" s="191"/>
      <c r="R71" s="177" t="s">
        <v>86</v>
      </c>
      <c r="S71" s="178"/>
      <c r="T71" s="172" t="s">
        <v>87</v>
      </c>
      <c r="U71" s="181"/>
      <c r="V71" s="181"/>
      <c r="W71" s="181"/>
      <c r="X71" s="173"/>
      <c r="Y71" s="182" t="s">
        <v>89</v>
      </c>
      <c r="Z71" s="183"/>
      <c r="AA71" s="186" t="s">
        <v>90</v>
      </c>
      <c r="AB71" s="187"/>
      <c r="AC71" s="123" t="s">
        <v>91</v>
      </c>
      <c r="AD71" s="124"/>
      <c r="AE71" s="124"/>
      <c r="AF71" s="124"/>
      <c r="AG71" s="124"/>
      <c r="AH71" s="81"/>
      <c r="AI71" s="71"/>
      <c r="AJ71" s="72"/>
      <c r="AK71" s="103"/>
      <c r="AL71" s="10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</row>
    <row r="72" spans="1:57" s="21" customFormat="1" ht="67.2" x14ac:dyDescent="0.3">
      <c r="A72" s="18"/>
      <c r="B72" s="1" t="s">
        <v>11</v>
      </c>
      <c r="C72" s="1"/>
      <c r="D72" s="1"/>
      <c r="E72" s="1"/>
      <c r="F72" s="1"/>
      <c r="G72" s="1"/>
      <c r="H72" s="1"/>
      <c r="I72" s="59" t="s">
        <v>112</v>
      </c>
      <c r="J72" s="174" t="s">
        <v>56</v>
      </c>
      <c r="K72" s="176"/>
      <c r="L72" s="174" t="s">
        <v>57</v>
      </c>
      <c r="M72" s="176"/>
      <c r="N72" s="174" t="s">
        <v>85</v>
      </c>
      <c r="O72" s="176"/>
      <c r="P72" s="190" t="s">
        <v>102</v>
      </c>
      <c r="Q72" s="191"/>
      <c r="R72" s="179"/>
      <c r="S72" s="180"/>
      <c r="T72" s="37" t="s">
        <v>10</v>
      </c>
      <c r="U72" s="37" t="s">
        <v>82</v>
      </c>
      <c r="V72" s="38" t="s">
        <v>83</v>
      </c>
      <c r="W72" s="172" t="s">
        <v>88</v>
      </c>
      <c r="X72" s="173"/>
      <c r="Y72" s="184"/>
      <c r="Z72" s="185"/>
      <c r="AA72" s="188"/>
      <c r="AB72" s="189"/>
      <c r="AC72" s="39" t="s">
        <v>92</v>
      </c>
      <c r="AD72" s="39" t="s">
        <v>93</v>
      </c>
      <c r="AE72" s="39" t="s">
        <v>94</v>
      </c>
      <c r="AF72" s="123" t="s">
        <v>95</v>
      </c>
      <c r="AG72" s="124"/>
      <c r="AH72" s="81"/>
      <c r="AI72" s="71"/>
      <c r="AJ72" s="72"/>
      <c r="AK72" s="103"/>
      <c r="AL72" s="10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</row>
    <row r="73" spans="1:57" s="5" customFormat="1" x14ac:dyDescent="0.3">
      <c r="A73" s="35"/>
      <c r="B73" s="6" t="s">
        <v>55</v>
      </c>
      <c r="C73" s="6"/>
      <c r="D73" s="6"/>
      <c r="E73" s="6"/>
      <c r="F73" s="6"/>
      <c r="G73" s="6"/>
      <c r="H73" s="6"/>
      <c r="I73" s="9"/>
      <c r="J73" s="95"/>
      <c r="K73" s="96"/>
      <c r="L73" s="96"/>
      <c r="M73" s="96"/>
      <c r="N73" s="99"/>
      <c r="O73" s="97"/>
      <c r="P73" s="29"/>
      <c r="Q73" s="29"/>
      <c r="R73" s="23"/>
      <c r="S73" s="30"/>
      <c r="T73" s="22"/>
      <c r="U73" s="22"/>
      <c r="V73" s="22"/>
      <c r="W73" s="22"/>
      <c r="X73" s="31"/>
      <c r="Y73" s="25"/>
      <c r="Z73" s="25"/>
      <c r="AA73" s="33"/>
      <c r="AB73" s="33"/>
      <c r="AC73" s="32"/>
      <c r="AD73" s="32"/>
      <c r="AE73" s="32"/>
      <c r="AF73" s="32"/>
      <c r="AG73" s="52"/>
      <c r="AH73" s="78"/>
      <c r="AI73" s="74"/>
      <c r="AJ73" s="75"/>
      <c r="AK73" s="104"/>
      <c r="AL73" s="104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s="5" customFormat="1" ht="81.599999999999994" x14ac:dyDescent="0.3">
      <c r="A74" s="35"/>
      <c r="B74" s="6" t="s">
        <v>81</v>
      </c>
      <c r="C74" s="6"/>
      <c r="D74" s="6"/>
      <c r="E74" s="6"/>
      <c r="F74" s="6"/>
      <c r="G74" s="6"/>
      <c r="H74" s="6"/>
      <c r="I74" s="9"/>
      <c r="J74" s="108"/>
      <c r="K74" s="96"/>
      <c r="L74" s="60"/>
      <c r="M74" s="96"/>
      <c r="N74" s="99"/>
      <c r="O74" s="97"/>
      <c r="P74" s="29"/>
      <c r="Q74" s="29"/>
      <c r="R74" s="23"/>
      <c r="S74" s="30"/>
      <c r="T74" s="22"/>
      <c r="U74" s="22"/>
      <c r="V74" s="22"/>
      <c r="W74" s="22"/>
      <c r="X74" s="31"/>
      <c r="Y74" s="25"/>
      <c r="Z74" s="25"/>
      <c r="AA74" s="33"/>
      <c r="AB74" s="33"/>
      <c r="AC74" s="32"/>
      <c r="AD74" s="32"/>
      <c r="AE74" s="32"/>
      <c r="AF74" s="32"/>
      <c r="AG74" s="52"/>
      <c r="AH74" s="78"/>
      <c r="AI74" s="74"/>
      <c r="AJ74" s="75"/>
      <c r="AK74" s="104"/>
      <c r="AL74" s="104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s="5" customFormat="1" ht="122.4" x14ac:dyDescent="0.3">
      <c r="A75" s="35"/>
      <c r="B75" s="58" t="s">
        <v>5</v>
      </c>
      <c r="C75" s="58"/>
      <c r="D75" s="58"/>
      <c r="E75" s="58"/>
      <c r="F75" s="58"/>
      <c r="G75" s="58"/>
      <c r="H75" s="58"/>
      <c r="I75" s="114">
        <v>400</v>
      </c>
      <c r="J75" s="108"/>
      <c r="K75" s="95"/>
      <c r="L75" s="108"/>
      <c r="M75" s="95"/>
      <c r="N75" s="100">
        <v>500</v>
      </c>
      <c r="O75" s="95">
        <v>200000</v>
      </c>
      <c r="P75" s="90"/>
      <c r="Q75" s="90"/>
      <c r="R75" s="23">
        <v>250</v>
      </c>
      <c r="S75" s="115">
        <v>100000</v>
      </c>
      <c r="T75" s="22"/>
      <c r="U75" s="22"/>
      <c r="V75" s="22"/>
      <c r="W75" s="22"/>
      <c r="X75" s="31"/>
      <c r="Y75" s="25">
        <v>250</v>
      </c>
      <c r="Z75" s="116">
        <v>100000</v>
      </c>
      <c r="AA75" s="33">
        <v>250</v>
      </c>
      <c r="AB75" s="117">
        <v>100000</v>
      </c>
      <c r="AC75" s="32"/>
      <c r="AD75" s="32"/>
      <c r="AE75" s="32"/>
      <c r="AF75" s="32">
        <v>250</v>
      </c>
      <c r="AG75" s="118">
        <v>100000</v>
      </c>
      <c r="AH75" s="78">
        <v>1500</v>
      </c>
      <c r="AI75" s="119">
        <v>600000</v>
      </c>
      <c r="AJ75" s="75"/>
      <c r="AK75" s="104">
        <f>AH75*20/100</f>
        <v>300</v>
      </c>
      <c r="AL75" s="120">
        <v>120000</v>
      </c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s="5" customFormat="1" ht="122.4" x14ac:dyDescent="0.3">
      <c r="A76" s="35"/>
      <c r="B76" s="58" t="s">
        <v>6</v>
      </c>
      <c r="C76" s="58"/>
      <c r="D76" s="58"/>
      <c r="E76" s="58"/>
      <c r="F76" s="58"/>
      <c r="G76" s="58"/>
      <c r="H76" s="58"/>
      <c r="I76" s="62">
        <v>100</v>
      </c>
      <c r="J76" s="108">
        <v>250</v>
      </c>
      <c r="K76" s="96">
        <f>J76*I76</f>
        <v>25000</v>
      </c>
      <c r="L76" s="108">
        <v>250</v>
      </c>
      <c r="M76" s="96">
        <f>I76*L76</f>
        <v>25000</v>
      </c>
      <c r="N76" s="99">
        <v>1500</v>
      </c>
      <c r="O76" s="96">
        <v>150000</v>
      </c>
      <c r="P76" s="87"/>
      <c r="Q76" s="87"/>
      <c r="R76" s="56">
        <v>600</v>
      </c>
      <c r="S76" s="64">
        <f>R76*I76</f>
        <v>60000</v>
      </c>
      <c r="T76" s="22">
        <v>0</v>
      </c>
      <c r="U76" s="22">
        <v>0</v>
      </c>
      <c r="V76" s="22">
        <v>0</v>
      </c>
      <c r="W76" s="24">
        <f>V76+U76+T76</f>
        <v>0</v>
      </c>
      <c r="X76" s="66">
        <f>W76*I76</f>
        <v>0</v>
      </c>
      <c r="Y76" s="25"/>
      <c r="Z76" s="67">
        <f>Y76*I76</f>
        <v>0</v>
      </c>
      <c r="AA76" s="33">
        <v>600</v>
      </c>
      <c r="AB76" s="68">
        <f>AA76*I76</f>
        <v>60000</v>
      </c>
      <c r="AC76" s="57">
        <v>0</v>
      </c>
      <c r="AD76" s="32">
        <v>0</v>
      </c>
      <c r="AE76" s="32">
        <v>0</v>
      </c>
      <c r="AF76" s="19">
        <f>SUM(AC76:AE76)</f>
        <v>0</v>
      </c>
      <c r="AG76" s="69">
        <f>AF76*I76</f>
        <v>0</v>
      </c>
      <c r="AH76" s="76">
        <f t="shared" ref="AH76:AI78" si="16">N76+R76+W76+Y76+AA76+AF76</f>
        <v>2700</v>
      </c>
      <c r="AI76" s="77">
        <f t="shared" si="16"/>
        <v>270000</v>
      </c>
      <c r="AJ76" s="75"/>
      <c r="AK76" s="105">
        <f t="shared" ref="AK76:AK78" si="17">AH76*20/100</f>
        <v>540</v>
      </c>
      <c r="AL76" s="106">
        <f>AK76*I76</f>
        <v>54000</v>
      </c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s="5" customFormat="1" ht="122.4" x14ac:dyDescent="0.3">
      <c r="A77" s="35"/>
      <c r="B77" s="58" t="s">
        <v>7</v>
      </c>
      <c r="C77" s="58"/>
      <c r="D77" s="58"/>
      <c r="E77" s="58"/>
      <c r="F77" s="58"/>
      <c r="G77" s="58"/>
      <c r="H77" s="58"/>
      <c r="I77" s="62">
        <v>75</v>
      </c>
      <c r="J77" s="108">
        <v>750</v>
      </c>
      <c r="K77" s="96">
        <f>J77*I77</f>
        <v>56250</v>
      </c>
      <c r="L77" s="108">
        <v>750</v>
      </c>
      <c r="M77" s="96">
        <f>I77*L77</f>
        <v>56250</v>
      </c>
      <c r="N77" s="99">
        <v>2000</v>
      </c>
      <c r="O77" s="96">
        <v>150000</v>
      </c>
      <c r="P77" s="87"/>
      <c r="Q77" s="87"/>
      <c r="R77" s="23"/>
      <c r="S77" s="64"/>
      <c r="T77" s="22">
        <v>0</v>
      </c>
      <c r="U77" s="22">
        <v>0</v>
      </c>
      <c r="V77" s="22">
        <v>0</v>
      </c>
      <c r="W77" s="24">
        <f>V77+U77+T77</f>
        <v>0</v>
      </c>
      <c r="X77" s="66">
        <f>W77*I77</f>
        <v>0</v>
      </c>
      <c r="Y77" s="25"/>
      <c r="Z77" s="67">
        <f>Y77*I77</f>
        <v>0</v>
      </c>
      <c r="AA77" s="33"/>
      <c r="AB77" s="68">
        <f>AA77*I77</f>
        <v>0</v>
      </c>
      <c r="AC77" s="32">
        <v>0</v>
      </c>
      <c r="AD77" s="32">
        <v>0</v>
      </c>
      <c r="AE77" s="32">
        <v>0</v>
      </c>
      <c r="AF77" s="19">
        <f>SUM(AC77:AE77)</f>
        <v>0</v>
      </c>
      <c r="AG77" s="69">
        <f>AF77*I77</f>
        <v>0</v>
      </c>
      <c r="AH77" s="76">
        <f t="shared" si="16"/>
        <v>2000</v>
      </c>
      <c r="AI77" s="77">
        <f t="shared" si="16"/>
        <v>150000</v>
      </c>
      <c r="AJ77" s="75"/>
      <c r="AK77" s="105">
        <f t="shared" si="17"/>
        <v>400</v>
      </c>
      <c r="AL77" s="106">
        <f t="shared" ref="AL77:AL78" si="18">AK77*I77</f>
        <v>30000</v>
      </c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s="5" customFormat="1" ht="122.4" x14ac:dyDescent="0.3">
      <c r="A78" s="35"/>
      <c r="B78" s="58" t="s">
        <v>8</v>
      </c>
      <c r="C78" s="58"/>
      <c r="D78" s="58"/>
      <c r="E78" s="58"/>
      <c r="F78" s="58"/>
      <c r="G78" s="58"/>
      <c r="H78" s="58"/>
      <c r="I78" s="62">
        <v>50</v>
      </c>
      <c r="J78" s="108">
        <v>1000</v>
      </c>
      <c r="K78" s="96">
        <f>J78*I78</f>
        <v>50000</v>
      </c>
      <c r="L78" s="108">
        <v>1000</v>
      </c>
      <c r="M78" s="96">
        <f>I78*L78</f>
        <v>50000</v>
      </c>
      <c r="N78" s="99">
        <f t="shared" ref="N78:O78" si="19">L78+J78</f>
        <v>2000</v>
      </c>
      <c r="O78" s="96">
        <f t="shared" si="19"/>
        <v>100000</v>
      </c>
      <c r="P78" s="87"/>
      <c r="Q78" s="87"/>
      <c r="R78" s="23"/>
      <c r="S78" s="64">
        <f>R78*I78</f>
        <v>0</v>
      </c>
      <c r="T78" s="22">
        <v>0</v>
      </c>
      <c r="U78" s="22">
        <v>0</v>
      </c>
      <c r="V78" s="22">
        <v>0</v>
      </c>
      <c r="W78" s="24">
        <f>V78+U78+T78</f>
        <v>0</v>
      </c>
      <c r="X78" s="66">
        <f>W78*I78</f>
        <v>0</v>
      </c>
      <c r="Y78" s="25"/>
      <c r="Z78" s="67">
        <f>Y78*I78</f>
        <v>0</v>
      </c>
      <c r="AA78" s="33"/>
      <c r="AB78" s="68">
        <f>AA78*I78</f>
        <v>0</v>
      </c>
      <c r="AC78" s="32">
        <v>0</v>
      </c>
      <c r="AD78" s="32">
        <v>0</v>
      </c>
      <c r="AE78" s="32">
        <v>0</v>
      </c>
      <c r="AF78" s="19">
        <f>SUM(AC78:AE78)</f>
        <v>0</v>
      </c>
      <c r="AG78" s="69">
        <f>AF78*I78</f>
        <v>0</v>
      </c>
      <c r="AH78" s="76">
        <f t="shared" si="16"/>
        <v>2000</v>
      </c>
      <c r="AI78" s="77">
        <f t="shared" si="16"/>
        <v>100000</v>
      </c>
      <c r="AJ78" s="75"/>
      <c r="AK78" s="105">
        <f t="shared" si="17"/>
        <v>400</v>
      </c>
      <c r="AL78" s="106">
        <f t="shared" si="18"/>
        <v>20000</v>
      </c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s="5" customFormat="1" x14ac:dyDescent="0.3">
      <c r="A79" s="35"/>
      <c r="B79" s="58" t="s">
        <v>78</v>
      </c>
      <c r="C79" s="58"/>
      <c r="D79" s="58"/>
      <c r="E79" s="58"/>
      <c r="F79" s="58"/>
      <c r="G79" s="58"/>
      <c r="H79" s="58"/>
      <c r="I79" s="62"/>
      <c r="J79" s="108">
        <v>1000</v>
      </c>
      <c r="K79" s="96">
        <f>J79*I79</f>
        <v>0</v>
      </c>
      <c r="L79" s="108">
        <v>1000</v>
      </c>
      <c r="M79" s="96">
        <f>I79*L79</f>
        <v>0</v>
      </c>
      <c r="N79" s="99"/>
      <c r="O79" s="96"/>
      <c r="P79" s="87"/>
      <c r="Q79" s="87"/>
      <c r="R79" s="23"/>
      <c r="S79" s="64"/>
      <c r="T79" s="22"/>
      <c r="U79" s="22"/>
      <c r="V79" s="22"/>
      <c r="W79" s="22"/>
      <c r="X79" s="66"/>
      <c r="Y79" s="25"/>
      <c r="Z79" s="67"/>
      <c r="AA79" s="33"/>
      <c r="AB79" s="68"/>
      <c r="AC79" s="32"/>
      <c r="AD79" s="32"/>
      <c r="AE79" s="32"/>
      <c r="AF79" s="32"/>
      <c r="AG79" s="69"/>
      <c r="AH79" s="78"/>
      <c r="AI79" s="77"/>
      <c r="AJ79" s="75"/>
      <c r="AK79" s="104"/>
      <c r="AL79" s="104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s="5" customFormat="1" ht="81.599999999999994" x14ac:dyDescent="0.3">
      <c r="A80" s="35"/>
      <c r="B80" s="58" t="s">
        <v>9</v>
      </c>
      <c r="C80" s="58"/>
      <c r="D80" s="58"/>
      <c r="E80" s="58"/>
      <c r="F80" s="58"/>
      <c r="G80" s="58"/>
      <c r="H80" s="58"/>
      <c r="I80" s="8"/>
      <c r="J80" s="108"/>
      <c r="K80" s="96"/>
      <c r="L80" s="108"/>
      <c r="M80" s="96"/>
      <c r="N80" s="99"/>
      <c r="O80" s="97"/>
      <c r="P80" s="29"/>
      <c r="Q80" s="29"/>
      <c r="R80" s="23"/>
      <c r="S80" s="64"/>
      <c r="T80" s="22"/>
      <c r="U80" s="22"/>
      <c r="V80" s="22"/>
      <c r="W80" s="22"/>
      <c r="X80" s="66"/>
      <c r="Y80" s="25"/>
      <c r="Z80" s="67"/>
      <c r="AA80" s="33"/>
      <c r="AB80" s="68"/>
      <c r="AC80" s="32"/>
      <c r="AD80" s="32"/>
      <c r="AE80" s="32"/>
      <c r="AF80" s="32"/>
      <c r="AG80" s="69"/>
      <c r="AH80" s="78"/>
      <c r="AI80" s="77"/>
      <c r="AJ80" s="75"/>
      <c r="AK80" s="104"/>
      <c r="AL80" s="104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s="5" customFormat="1" ht="122.4" x14ac:dyDescent="0.3">
      <c r="A81" s="35"/>
      <c r="B81" s="3" t="s">
        <v>44</v>
      </c>
      <c r="C81" s="3"/>
      <c r="D81" s="3"/>
      <c r="E81" s="3"/>
      <c r="F81" s="3"/>
      <c r="G81" s="3"/>
      <c r="H81" s="3"/>
      <c r="I81" s="9"/>
      <c r="J81" s="108"/>
      <c r="K81" s="96"/>
      <c r="L81" s="60"/>
      <c r="M81" s="96"/>
      <c r="N81" s="99"/>
      <c r="O81" s="97"/>
      <c r="P81" s="29"/>
      <c r="Q81" s="29"/>
      <c r="R81" s="23"/>
      <c r="S81" s="64"/>
      <c r="T81" s="22"/>
      <c r="U81" s="22"/>
      <c r="V81" s="22"/>
      <c r="W81" s="22"/>
      <c r="X81" s="66"/>
      <c r="Y81" s="25"/>
      <c r="Z81" s="25"/>
      <c r="AA81" s="33"/>
      <c r="AB81" s="68"/>
      <c r="AC81" s="32"/>
      <c r="AD81" s="32"/>
      <c r="AE81" s="32"/>
      <c r="AF81" s="32"/>
      <c r="AG81" s="69"/>
      <c r="AH81" s="78"/>
      <c r="AI81" s="77"/>
      <c r="AJ81" s="75"/>
      <c r="AK81" s="104"/>
      <c r="AL81" s="104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s="5" customFormat="1" x14ac:dyDescent="0.3">
      <c r="A82" s="35"/>
      <c r="B82" s="6" t="s">
        <v>80</v>
      </c>
      <c r="C82" s="6"/>
      <c r="D82" s="6"/>
      <c r="E82" s="6"/>
      <c r="F82" s="6"/>
      <c r="G82" s="6"/>
      <c r="H82" s="6"/>
      <c r="I82" s="34"/>
      <c r="J82" s="108"/>
      <c r="K82" s="95"/>
      <c r="L82" s="108"/>
      <c r="M82" s="95"/>
      <c r="N82" s="100"/>
      <c r="O82" s="95"/>
      <c r="P82" s="90"/>
      <c r="Q82" s="90"/>
      <c r="R82" s="23"/>
      <c r="S82" s="64"/>
      <c r="T82" s="22"/>
      <c r="U82" s="22"/>
      <c r="V82" s="22"/>
      <c r="W82" s="22"/>
      <c r="X82" s="66"/>
      <c r="Y82" s="25"/>
      <c r="Z82" s="25"/>
      <c r="AA82" s="33"/>
      <c r="AB82" s="68"/>
      <c r="AC82" s="32"/>
      <c r="AD82" s="32"/>
      <c r="AE82" s="32"/>
      <c r="AF82" s="32"/>
      <c r="AG82" s="69"/>
      <c r="AH82" s="78"/>
      <c r="AI82" s="77"/>
      <c r="AJ82" s="75"/>
      <c r="AK82" s="104"/>
      <c r="AL82" s="104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s="5" customFormat="1" x14ac:dyDescent="0.3">
      <c r="A83" s="35"/>
      <c r="B83" s="6"/>
      <c r="C83" s="6"/>
      <c r="D83" s="6"/>
      <c r="E83" s="6"/>
      <c r="F83" s="6"/>
      <c r="G83" s="6"/>
      <c r="H83" s="6"/>
      <c r="I83" s="34"/>
      <c r="J83" s="108"/>
      <c r="K83" s="95"/>
      <c r="L83" s="108"/>
      <c r="M83" s="95"/>
      <c r="N83" s="100"/>
      <c r="O83" s="95"/>
      <c r="P83" s="90"/>
      <c r="Q83" s="90"/>
      <c r="R83" s="23"/>
      <c r="S83" s="64"/>
      <c r="T83" s="22"/>
      <c r="U83" s="22"/>
      <c r="V83" s="22"/>
      <c r="W83" s="22"/>
      <c r="X83" s="66"/>
      <c r="Y83" s="25"/>
      <c r="Z83" s="25"/>
      <c r="AA83" s="33"/>
      <c r="AB83" s="68"/>
      <c r="AC83" s="32"/>
      <c r="AD83" s="32"/>
      <c r="AE83" s="32"/>
      <c r="AF83" s="32"/>
      <c r="AG83" s="69"/>
      <c r="AH83" s="78"/>
      <c r="AI83" s="79"/>
      <c r="AJ83" s="80">
        <f>AI75+AI76+AI77+AI78</f>
        <v>1120000</v>
      </c>
      <c r="AK83" s="104"/>
      <c r="AL83" s="104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x14ac:dyDescent="0.3">
      <c r="AJ84" s="84"/>
      <c r="AL84" s="113"/>
    </row>
  </sheetData>
  <sheetProtection algorithmName="SHA-1" hashValue="ntfmLUJ+S7jgoFZOjEb/Sk6Gj6k=" saltValue="+rk2CXC+YL+OSzT15XcE9g==" spinCount="100000" sheet="1" objects="1" scenarios="1"/>
  <mergeCells count="73">
    <mergeCell ref="N38:N58"/>
    <mergeCell ref="O38:O58"/>
    <mergeCell ref="W72:X72"/>
    <mergeCell ref="AF72:AG72"/>
    <mergeCell ref="J71:O71"/>
    <mergeCell ref="R71:S72"/>
    <mergeCell ref="T71:X71"/>
    <mergeCell ref="Y71:Z72"/>
    <mergeCell ref="AA71:AB72"/>
    <mergeCell ref="AC71:AG71"/>
    <mergeCell ref="P71:Q71"/>
    <mergeCell ref="P72:Q72"/>
    <mergeCell ref="J72:K72"/>
    <mergeCell ref="L72:M72"/>
    <mergeCell ref="N72:O72"/>
    <mergeCell ref="AD38:AD58"/>
    <mergeCell ref="AE38:AE58"/>
    <mergeCell ref="AF38:AF58"/>
    <mergeCell ref="AG38:AG58"/>
    <mergeCell ref="Z38:Z58"/>
    <mergeCell ref="AA38:AA58"/>
    <mergeCell ref="AB38:AB58"/>
    <mergeCell ref="AC38:AC58"/>
    <mergeCell ref="V38:V58"/>
    <mergeCell ref="W38:W58"/>
    <mergeCell ref="X38:X58"/>
    <mergeCell ref="Y38:Y58"/>
    <mergeCell ref="R38:R58"/>
    <mergeCell ref="S38:S58"/>
    <mergeCell ref="T38:T58"/>
    <mergeCell ref="U38:U58"/>
    <mergeCell ref="I38:I58"/>
    <mergeCell ref="J38:J58"/>
    <mergeCell ref="K38:K58"/>
    <mergeCell ref="L38:L58"/>
    <mergeCell ref="M38:M58"/>
    <mergeCell ref="A4:A22"/>
    <mergeCell ref="I4:I22"/>
    <mergeCell ref="J4:J22"/>
    <mergeCell ref="K4:K22"/>
    <mergeCell ref="S4:S22"/>
    <mergeCell ref="L4:L22"/>
    <mergeCell ref="M4:M22"/>
    <mergeCell ref="N4:N22"/>
    <mergeCell ref="O4:O22"/>
    <mergeCell ref="R4:R22"/>
    <mergeCell ref="AD4:AD22"/>
    <mergeCell ref="AC4:AC22"/>
    <mergeCell ref="T4:T22"/>
    <mergeCell ref="AE4:AE22"/>
    <mergeCell ref="AG4:AG22"/>
    <mergeCell ref="AF4:AF22"/>
    <mergeCell ref="AB4:AB22"/>
    <mergeCell ref="U4:U22"/>
    <mergeCell ref="W4:W22"/>
    <mergeCell ref="X4:X22"/>
    <mergeCell ref="Y4:Y22"/>
    <mergeCell ref="Z4:Z22"/>
    <mergeCell ref="AA4:AA22"/>
    <mergeCell ref="V4:V22"/>
    <mergeCell ref="Y1:Z2"/>
    <mergeCell ref="AA1:AB2"/>
    <mergeCell ref="AC1:AG1"/>
    <mergeCell ref="AF2:AG2"/>
    <mergeCell ref="J1:O1"/>
    <mergeCell ref="R1:S2"/>
    <mergeCell ref="N2:O2"/>
    <mergeCell ref="J2:K2"/>
    <mergeCell ref="L2:M2"/>
    <mergeCell ref="T1:X1"/>
    <mergeCell ref="W2:X2"/>
    <mergeCell ref="P1:Q1"/>
    <mergeCell ref="P2:Q2"/>
  </mergeCells>
  <phoneticPr fontId="0" type="noConversion"/>
  <printOptions horizontalCentered="1" gridLines="1"/>
  <pageMargins left="0.23622047244094491" right="0.23622047244094491" top="0.51181102362204722" bottom="0.15748031496062992" header="0.31496062992125984" footer="0.15748031496062992"/>
  <pageSetup paperSize="8" scale="21" fitToHeight="0" orientation="landscape" r:id="rId1"/>
  <headerFooter>
    <oddFooter>&amp;L&amp;"-,Grassetto"&amp;32Dr. Charles A. Martorana
Dr. Federico Cucco&amp;C&amp;"-,Grassetto"&amp;32Dr. Antonino Pioppo
Dr. Salvatore Torregrossa&amp;R&amp;"-,Grassetto"&amp;32Dr. Salvatore Cillino
Dr. Giuseppe Bona</oddFooter>
  </headerFooter>
  <rowBreaks count="1" manualBreakCount="1">
    <brk id="70" max="2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Foglio2</vt:lpstr>
      <vt:lpstr>Foglio1</vt:lpstr>
      <vt:lpstr>Foglio2!Area_stampa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Rosalia Cala</cp:lastModifiedBy>
  <cp:lastPrinted>2020-09-08T10:24:49Z</cp:lastPrinted>
  <dcterms:created xsi:type="dcterms:W3CDTF">2018-03-05T12:34:19Z</dcterms:created>
  <dcterms:modified xsi:type="dcterms:W3CDTF">2020-09-08T14:17:19Z</dcterms:modified>
</cp:coreProperties>
</file>