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workbookProtection workbookAlgorithmName="SHA-1" workbookHashValue="aiKCVbIPMNSteBTdJErmPLkQfR4=" workbookSaltValue="AbYaKR39BxRW3xdthyFOeA==" workbookSpinCount="100000" lockStructure="1"/>
  <bookViews>
    <workbookView xWindow="-120" yWindow="-120" windowWidth="23256" windowHeight="13176"/>
  </bookViews>
  <sheets>
    <sheet name="OFFERTA_ECONOMICA" sheetId="2" r:id="rId1"/>
  </sheets>
  <definedNames>
    <definedName name="_xlnm._FilterDatabase" localSheetId="0" hidden="1">OFFERTA_ECONOMICA!$A$1:$AG$14</definedName>
    <definedName name="_xlnm.Print_Area" localSheetId="0">OFFERTA_ECONOMICA!$A$1:$AN$14</definedName>
  </definedNames>
  <calcPr calcId="145621"/>
</workbook>
</file>

<file path=xl/calcChain.xml><?xml version="1.0" encoding="utf-8"?>
<calcChain xmlns="http://schemas.openxmlformats.org/spreadsheetml/2006/main">
  <c r="AH7" i="2" l="1"/>
  <c r="N12" i="2" l="1"/>
  <c r="W12" i="2"/>
  <c r="X12" i="2" s="1"/>
  <c r="AF12" i="2"/>
  <c r="AH12" i="2" s="1"/>
  <c r="AI12" i="2" s="1"/>
  <c r="N11" i="2"/>
  <c r="W11" i="2"/>
  <c r="X11" i="2" s="1"/>
  <c r="AF11" i="2"/>
  <c r="N10" i="2"/>
  <c r="W10" i="2"/>
  <c r="X10" i="2" s="1"/>
  <c r="AF10" i="2"/>
  <c r="N9" i="2"/>
  <c r="W9" i="2"/>
  <c r="AF9" i="2"/>
  <c r="N8" i="2"/>
  <c r="AH8" i="2" s="1"/>
  <c r="AI8" i="2" s="1"/>
  <c r="W8" i="2"/>
  <c r="X8" i="2" s="1"/>
  <c r="AF8" i="2"/>
  <c r="N7" i="2"/>
  <c r="W7" i="2"/>
  <c r="AF7" i="2"/>
  <c r="N6" i="2"/>
  <c r="W6" i="2"/>
  <c r="X6" i="2" s="1"/>
  <c r="AF6" i="2"/>
  <c r="N5" i="2"/>
  <c r="W5" i="2"/>
  <c r="AF5" i="2"/>
  <c r="AG5" i="2" s="1"/>
  <c r="N4" i="2"/>
  <c r="W4" i="2"/>
  <c r="X4" i="2" s="1"/>
  <c r="AF4" i="2"/>
  <c r="AH4" i="2"/>
  <c r="AI4" i="2" s="1"/>
  <c r="M4" i="2"/>
  <c r="K4" i="2"/>
  <c r="S4" i="2"/>
  <c r="Z4" i="2"/>
  <c r="AB4" i="2"/>
  <c r="AG4" i="2"/>
  <c r="M5" i="2"/>
  <c r="K5" i="2"/>
  <c r="O5" i="2" s="1"/>
  <c r="S5" i="2"/>
  <c r="X5" i="2"/>
  <c r="Z5" i="2"/>
  <c r="AB5" i="2"/>
  <c r="M6" i="2"/>
  <c r="K6" i="2"/>
  <c r="S6" i="2"/>
  <c r="Z6" i="2"/>
  <c r="AB6" i="2"/>
  <c r="AG6" i="2"/>
  <c r="M7" i="2"/>
  <c r="K7" i="2"/>
  <c r="S7" i="2"/>
  <c r="X7" i="2"/>
  <c r="Z7" i="2"/>
  <c r="AB7" i="2"/>
  <c r="AG7" i="2"/>
  <c r="M8" i="2"/>
  <c r="K8" i="2"/>
  <c r="S8" i="2"/>
  <c r="Z8" i="2"/>
  <c r="AB8" i="2"/>
  <c r="AG8" i="2"/>
  <c r="M9" i="2"/>
  <c r="K9" i="2"/>
  <c r="O9" i="2"/>
  <c r="S9" i="2"/>
  <c r="X9" i="2"/>
  <c r="Z9" i="2"/>
  <c r="AB9" i="2"/>
  <c r="AG9" i="2"/>
  <c r="AJ9" i="2"/>
  <c r="M10" i="2"/>
  <c r="K10" i="2"/>
  <c r="O10" i="2" s="1"/>
  <c r="S10" i="2"/>
  <c r="Z10" i="2"/>
  <c r="AB10" i="2"/>
  <c r="AG10" i="2"/>
  <c r="M11" i="2"/>
  <c r="K11" i="2"/>
  <c r="S11" i="2"/>
  <c r="Z11" i="2"/>
  <c r="AB11" i="2"/>
  <c r="AG11" i="2"/>
  <c r="M12" i="2"/>
  <c r="K12" i="2"/>
  <c r="S12" i="2"/>
  <c r="Z12" i="2"/>
  <c r="AB12" i="2"/>
  <c r="AG12" i="2"/>
  <c r="AK9" i="2"/>
  <c r="O11" i="2" l="1"/>
  <c r="AJ5" i="2"/>
  <c r="AK5" i="2" s="1"/>
  <c r="O7" i="2"/>
  <c r="AJ7" i="2" s="1"/>
  <c r="AK7" i="2" s="1"/>
  <c r="O6" i="2"/>
  <c r="AJ11" i="2"/>
  <c r="AK11" i="2" s="1"/>
  <c r="AH10" i="2"/>
  <c r="AI10" i="2" s="1"/>
  <c r="O12" i="2"/>
  <c r="O8" i="2"/>
  <c r="AJ8" i="2" s="1"/>
  <c r="AK8" i="2" s="1"/>
  <c r="O4" i="2"/>
  <c r="AH6" i="2"/>
  <c r="AI6" i="2" s="1"/>
  <c r="AJ12" i="2"/>
  <c r="AK12" i="2" s="1"/>
  <c r="AJ4" i="2"/>
  <c r="AJ10" i="2"/>
  <c r="AK10" i="2" s="1"/>
  <c r="AJ6" i="2"/>
  <c r="AK6" i="2" s="1"/>
  <c r="AH5" i="2"/>
  <c r="AI5" i="2" s="1"/>
  <c r="AI7" i="2"/>
  <c r="AH9" i="2"/>
  <c r="AI9" i="2" s="1"/>
  <c r="AH11" i="2"/>
  <c r="AI11" i="2" s="1"/>
  <c r="AJ13" i="2" l="1"/>
  <c r="AK13" i="2" s="1"/>
  <c r="AK4" i="2"/>
</calcChain>
</file>

<file path=xl/sharedStrings.xml><?xml version="1.0" encoding="utf-8"?>
<sst xmlns="http://schemas.openxmlformats.org/spreadsheetml/2006/main" count="41" uniqueCount="41">
  <si>
    <t>è richiesta campiontura</t>
  </si>
  <si>
    <t>Lotto 87 per la fornitura di materiale monouso sterile per la chirurgia delle vie lacrimali</t>
  </si>
  <si>
    <t>Trapani</t>
  </si>
  <si>
    <t>DESCRIZIONE MATERIALE</t>
  </si>
  <si>
    <t>A</t>
  </si>
  <si>
    <t>B</t>
  </si>
  <si>
    <t>C</t>
  </si>
  <si>
    <t>D</t>
  </si>
  <si>
    <t>E</t>
  </si>
  <si>
    <t>F</t>
  </si>
  <si>
    <t>G</t>
  </si>
  <si>
    <t>I</t>
  </si>
  <si>
    <t>H</t>
  </si>
  <si>
    <t xml:space="preserve">Set da intubazione lacrimale con sonda in acciaio inossidabile con punta a oliva  </t>
  </si>
  <si>
    <t>Occlusore permanente delle vie lacrimali precaricato su iniettore misura piccola  (0,4 mm - 0,55 mm) - monouso sterile</t>
  </si>
  <si>
    <t>Occlusore permanente delle vie lacrimali precaricato su iniettore misura media  (0,55 mm - 0,7 mm) - monouso sterile</t>
  </si>
  <si>
    <t>Occlusore parziale delle vie lacrimali precaricato su iniettore misura piccola  (0,4 mm - 0,55 mm) - monouso sterile</t>
  </si>
  <si>
    <t>Occlusore parziale delle vie lacrimali precaricato su iniettore misura media  (0,55 mm - 0,7 mm) - monouso sterile</t>
  </si>
  <si>
    <t>Microtrapano lacrimale tipo Sisler rotatorio ultratagliente per trapanazione canalicolo ostruito monouso sterile lunghezza &gt;70 mm calibro 21 gauge</t>
  </si>
  <si>
    <t>Occlusore permanente delle vie lacrimali precaricato su iniettore misura grande  (0,7 mm - 0,85 mm) - monouso sterile</t>
  </si>
  <si>
    <t>Occlusore parziale delle vie lacrimali precaricato su iniettore misura grande  (0,7 mm - 0,85 mm) - monouso sterile</t>
  </si>
  <si>
    <t>AGRIGENTO*</t>
  </si>
  <si>
    <t>SCIACCA*</t>
  </si>
  <si>
    <t>sonda lunga almeno 10 cm  on diametro di 0,40 mm;  tubo in silicone di almeno 30cm con diametro esterno di almeno 0,64 mm</t>
  </si>
  <si>
    <t>Castelvetrano</t>
  </si>
  <si>
    <t>Marsala</t>
  </si>
  <si>
    <t>COMPLESSIVI A.S.P. DI AGRIGENTO</t>
  </si>
  <si>
    <t>COMPLESSIVI A.S.P. DI TRAPANI</t>
  </si>
  <si>
    <t>CALTANISSETTA</t>
  </si>
  <si>
    <t>GELA</t>
  </si>
  <si>
    <t>MUSSOMELI</t>
  </si>
  <si>
    <t>COMPLESSIVI A.S.P. CALTANISSETTA</t>
  </si>
  <si>
    <t>COMPLESSIVI A.S.P. DI PALERMO</t>
  </si>
  <si>
    <t>Quantità Complessivo annuo</t>
  </si>
  <si>
    <t>Importo Complessivo annuo</t>
  </si>
  <si>
    <t>Quantità Complessivo quinquennale</t>
  </si>
  <si>
    <t>prezzo unitario base asta</t>
  </si>
  <si>
    <t>Prezzo complessivo quinquennale base d'asta</t>
  </si>
  <si>
    <t>Prezzo unitario offerto</t>
  </si>
  <si>
    <t>Prezzo complessivo quinquennale offerto</t>
  </si>
  <si>
    <t>Prezzo complessivo annuo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</si>
</sst>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&quot;€&quot;\ * #,##0.00_-;\-&quot;€&quot;\ * #,##0.00_-;_-&quot;€&quot;\ * &quot;-&quot;??_-;_-@_-"/>
    <numFmt numFmtId="166" formatCode="#,##0.00\ _€"/>
    <numFmt numFmtId="167" formatCode="[$-410]General"/>
    <numFmt numFmtId="168" formatCode="&quot; € &quot;#,##0.00&quot; &quot;;&quot;-€ &quot;#,##0.00&quot; &quot;;&quot; € -&quot;#&quot; &quot;;@&quot; &quot;"/>
    <numFmt numFmtId="169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36"/>
      <color indexed="8"/>
      <name val="Calibri"/>
      <family val="2"/>
    </font>
    <font>
      <b/>
      <sz val="36"/>
      <color indexed="8"/>
      <name val="Calibri"/>
      <family val="2"/>
    </font>
    <font>
      <b/>
      <sz val="32"/>
      <color indexed="8"/>
      <name val="Calibri"/>
      <family val="2"/>
    </font>
    <font>
      <sz val="32"/>
      <color indexed="8"/>
      <name val="Calibri"/>
      <family val="2"/>
    </font>
    <font>
      <sz val="32"/>
      <name val="Calibri"/>
      <family val="2"/>
    </font>
    <font>
      <b/>
      <sz val="32"/>
      <name val="Calibri"/>
      <family val="2"/>
    </font>
    <font>
      <b/>
      <sz val="36"/>
      <name val="Calibri"/>
      <family val="2"/>
    </font>
    <font>
      <sz val="11"/>
      <color rgb="FF000000"/>
      <name val="Calibri"/>
      <family val="2"/>
    </font>
    <font>
      <sz val="36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8" fontId="9" fillId="0" borderId="0" applyBorder="0" applyProtection="0"/>
    <xf numFmtId="167" fontId="9" fillId="0" borderId="0" applyBorder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1" fontId="4" fillId="0" borderId="0" xfId="4" applyNumberFormat="1" applyFont="1" applyBorder="1" applyAlignment="1">
      <alignment horizontal="center" vertical="top" wrapText="1"/>
    </xf>
    <xf numFmtId="1" fontId="5" fillId="0" borderId="0" xfId="4" applyNumberFormat="1" applyFont="1" applyBorder="1" applyAlignment="1">
      <alignment horizontal="center" vertical="top" wrapText="1"/>
    </xf>
    <xf numFmtId="169" fontId="5" fillId="0" borderId="0" xfId="4" applyNumberFormat="1" applyFont="1" applyBorder="1" applyAlignment="1">
      <alignment horizontal="center" vertical="top" wrapText="1"/>
    </xf>
    <xf numFmtId="169" fontId="5" fillId="0" borderId="0" xfId="0" applyNumberFormat="1" applyFont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 wrapText="1"/>
    </xf>
    <xf numFmtId="169" fontId="5" fillId="3" borderId="0" xfId="3" applyNumberFormat="1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169" fontId="5" fillId="4" borderId="0" xfId="3" applyNumberFormat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4" applyNumberFormat="1" applyFont="1" applyBorder="1" applyAlignment="1">
      <alignment horizontal="center" vertical="top" wrapText="1"/>
    </xf>
    <xf numFmtId="167" fontId="5" fillId="4" borderId="1" xfId="2" applyFont="1" applyFill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" fontId="5" fillId="0" borderId="1" xfId="4" applyNumberFormat="1" applyFont="1" applyBorder="1" applyAlignment="1" applyProtection="1">
      <alignment horizontal="center" vertical="top" wrapText="1"/>
    </xf>
    <xf numFmtId="0" fontId="5" fillId="0" borderId="1" xfId="4" applyNumberFormat="1" applyFont="1" applyBorder="1" applyAlignment="1" applyProtection="1">
      <alignment horizontal="center" vertical="top" wrapText="1"/>
    </xf>
    <xf numFmtId="0" fontId="5" fillId="3" borderId="1" xfId="0" applyFont="1" applyFill="1" applyBorder="1" applyAlignment="1" applyProtection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</xf>
    <xf numFmtId="167" fontId="5" fillId="4" borderId="1" xfId="0" applyNumberFormat="1" applyFont="1" applyFill="1" applyBorder="1" applyAlignment="1" applyProtection="1">
      <alignment horizontal="center" vertical="top" wrapText="1"/>
    </xf>
    <xf numFmtId="0" fontId="5" fillId="5" borderId="1" xfId="0" applyFont="1" applyFill="1" applyBorder="1" applyAlignment="1" applyProtection="1">
      <alignment horizontal="center" vertical="top" wrapText="1"/>
    </xf>
    <xf numFmtId="0" fontId="5" fillId="6" borderId="1" xfId="0" applyFont="1" applyFill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left" vertical="top" wrapText="1"/>
    </xf>
    <xf numFmtId="165" fontId="4" fillId="0" borderId="1" xfId="4" applyFont="1" applyBorder="1" applyAlignment="1" applyProtection="1">
      <alignment horizontal="center" vertical="top" wrapText="1"/>
    </xf>
    <xf numFmtId="1" fontId="5" fillId="0" borderId="1" xfId="0" applyNumberFormat="1" applyFont="1" applyBorder="1" applyAlignment="1" applyProtection="1">
      <alignment horizontal="center" vertical="top" wrapText="1"/>
    </xf>
    <xf numFmtId="165" fontId="5" fillId="0" borderId="1" xfId="4" applyNumberFormat="1" applyFont="1" applyBorder="1" applyAlignment="1" applyProtection="1">
      <alignment horizontal="center" vertical="top" wrapText="1"/>
    </xf>
    <xf numFmtId="165" fontId="5" fillId="0" borderId="1" xfId="4" applyFont="1" applyBorder="1" applyAlignment="1" applyProtection="1">
      <alignment horizontal="center" vertical="top" wrapText="1"/>
    </xf>
    <xf numFmtId="165" fontId="5" fillId="3" borderId="1" xfId="4" applyFont="1" applyFill="1" applyBorder="1" applyAlignment="1" applyProtection="1">
      <alignment horizontal="center" vertical="top" wrapText="1"/>
    </xf>
    <xf numFmtId="165" fontId="5" fillId="4" borderId="1" xfId="4" applyFont="1" applyFill="1" applyBorder="1" applyAlignment="1" applyProtection="1">
      <alignment horizontal="center" vertical="top" wrapText="1"/>
    </xf>
    <xf numFmtId="165" fontId="5" fillId="5" borderId="1" xfId="4" applyFont="1" applyFill="1" applyBorder="1" applyAlignment="1" applyProtection="1">
      <alignment horizontal="center" vertical="top" wrapText="1"/>
    </xf>
    <xf numFmtId="165" fontId="5" fillId="6" borderId="1" xfId="4" applyFont="1" applyFill="1" applyBorder="1" applyAlignment="1" applyProtection="1">
      <alignment horizontal="center" vertical="top" wrapText="1"/>
    </xf>
    <xf numFmtId="165" fontId="5" fillId="7" borderId="2" xfId="4" applyFont="1" applyFill="1" applyBorder="1" applyAlignment="1" applyProtection="1">
      <alignment horizontal="center" vertical="top" wrapText="1"/>
    </xf>
    <xf numFmtId="1" fontId="5" fillId="9" borderId="1" xfId="0" applyNumberFormat="1" applyFont="1" applyFill="1" applyBorder="1" applyAlignment="1" applyProtection="1">
      <alignment horizontal="center" vertical="top" wrapText="1"/>
    </xf>
    <xf numFmtId="1" fontId="5" fillId="9" borderId="2" xfId="0" applyNumberFormat="1" applyFont="1" applyFill="1" applyBorder="1" applyAlignment="1" applyProtection="1">
      <alignment horizontal="center" vertical="top" wrapText="1"/>
    </xf>
    <xf numFmtId="165" fontId="5" fillId="0" borderId="2" xfId="4" applyFont="1" applyBorder="1" applyAlignment="1" applyProtection="1">
      <alignment vertical="top" wrapText="1"/>
    </xf>
    <xf numFmtId="44" fontId="5" fillId="0" borderId="1" xfId="0" applyNumberFormat="1" applyFont="1" applyBorder="1" applyAlignment="1" applyProtection="1">
      <alignment vertical="top" wrapText="1"/>
    </xf>
    <xf numFmtId="2" fontId="4" fillId="0" borderId="1" xfId="4" applyNumberFormat="1" applyFont="1" applyBorder="1" applyAlignment="1" applyProtection="1">
      <alignment horizontal="center" vertical="top" wrapText="1"/>
    </xf>
    <xf numFmtId="0" fontId="5" fillId="8" borderId="1" xfId="0" applyFont="1" applyFill="1" applyBorder="1" applyAlignment="1" applyProtection="1">
      <alignment horizontal="center" vertical="top" wrapText="1"/>
    </xf>
    <xf numFmtId="165" fontId="4" fillId="0" borderId="1" xfId="4" applyFont="1" applyBorder="1" applyAlignment="1" applyProtection="1">
      <alignment vertical="top" wrapText="1"/>
    </xf>
    <xf numFmtId="0" fontId="5" fillId="8" borderId="2" xfId="0" applyFont="1" applyFill="1" applyBorder="1" applyAlignment="1" applyProtection="1">
      <alignment horizontal="center" vertical="top" wrapText="1"/>
    </xf>
    <xf numFmtId="0" fontId="5" fillId="8" borderId="0" xfId="0" applyFont="1" applyFill="1" applyBorder="1" applyAlignment="1" applyProtection="1">
      <alignment horizontal="center" vertical="top" wrapText="1"/>
    </xf>
    <xf numFmtId="165" fontId="4" fillId="0" borderId="1" xfId="0" applyNumberFormat="1" applyFont="1" applyBorder="1" applyAlignment="1" applyProtection="1">
      <alignment vertical="top" wrapText="1"/>
    </xf>
    <xf numFmtId="166" fontId="7" fillId="0" borderId="1" xfId="4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left" vertical="top" wrapText="1"/>
    </xf>
    <xf numFmtId="1" fontId="5" fillId="7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left" vertical="top" wrapText="1"/>
    </xf>
    <xf numFmtId="2" fontId="4" fillId="2" borderId="1" xfId="0" applyNumberFormat="1" applyFont="1" applyFill="1" applyBorder="1" applyAlignment="1" applyProtection="1">
      <alignment horizontal="center" vertical="top" wrapText="1"/>
    </xf>
    <xf numFmtId="1" fontId="5" fillId="2" borderId="1" xfId="3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165" fontId="4" fillId="2" borderId="1" xfId="4" applyFont="1" applyFill="1" applyBorder="1" applyAlignment="1" applyProtection="1">
      <alignment horizontal="center" vertical="top" wrapText="1"/>
    </xf>
    <xf numFmtId="1" fontId="5" fillId="2" borderId="1" xfId="0" applyNumberFormat="1" applyFont="1" applyFill="1" applyBorder="1" applyAlignment="1" applyProtection="1">
      <alignment horizontal="center" vertical="top" wrapText="1"/>
    </xf>
    <xf numFmtId="0" fontId="8" fillId="10" borderId="1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vertical="top" wrapText="1"/>
      <protection locked="0"/>
    </xf>
    <xf numFmtId="1" fontId="4" fillId="0" borderId="1" xfId="4" applyNumberFormat="1" applyFont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67" fontId="4" fillId="4" borderId="1" xfId="2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4" fontId="10" fillId="10" borderId="1" xfId="0" applyNumberFormat="1" applyFont="1" applyFill="1" applyBorder="1" applyAlignment="1" applyProtection="1">
      <alignment vertical="top" wrapText="1"/>
      <protection locked="0"/>
    </xf>
    <xf numFmtId="4" fontId="10" fillId="11" borderId="1" xfId="0" applyNumberFormat="1" applyFont="1" applyFill="1" applyBorder="1" applyAlignment="1" applyProtection="1">
      <alignment vertical="top" wrapText="1"/>
      <protection locked="0"/>
    </xf>
    <xf numFmtId="1" fontId="4" fillId="0" borderId="1" xfId="4" applyNumberFormat="1" applyFont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1" fontId="4" fillId="0" borderId="2" xfId="4" applyNumberFormat="1" applyFont="1" applyBorder="1" applyAlignment="1" applyProtection="1">
      <alignment horizontal="center" vertical="center" wrapText="1"/>
    </xf>
    <xf numFmtId="1" fontId="4" fillId="0" borderId="3" xfId="4" applyNumberFormat="1" applyFont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7" borderId="1" xfId="0" applyFont="1" applyFill="1" applyBorder="1" applyAlignment="1" applyProtection="1">
      <alignment horizontal="center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</cellXfs>
  <cellStyles count="5">
    <cellStyle name="Excel Built-in Currency" xfId="1"/>
    <cellStyle name="Excel Built-in Normal" xfId="2"/>
    <cellStyle name="Migliaia" xfId="3" builtinId="3"/>
    <cellStyle name="Normale" xfId="0" builtinId="0"/>
    <cellStyle name="Valuta" xfId="4" builtinId="4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6786562</xdr:colOff>
      <xdr:row>1</xdr:row>
      <xdr:rowOff>0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436997" y="4689343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Personalizzato 2">
      <a:dk1>
        <a:sysClr val="windowText" lastClr="000000"/>
      </a:dk1>
      <a:lt1>
        <a:srgbClr val="FFFFFF"/>
      </a:lt1>
      <a:dk2>
        <a:srgbClr val="37302A"/>
      </a:dk2>
      <a:lt2>
        <a:srgbClr val="D0CCB9"/>
      </a:lt2>
      <a:accent1>
        <a:srgbClr val="9E8E5C"/>
      </a:accent1>
      <a:accent2>
        <a:srgbClr val="A09781"/>
      </a:accent2>
      <a:accent3>
        <a:srgbClr val="85776D"/>
      </a:accent3>
      <a:accent4>
        <a:srgbClr val="AEAFA9"/>
      </a:accent4>
      <a:accent5>
        <a:srgbClr val="8D878B"/>
      </a:accent5>
      <a:accent6>
        <a:srgbClr val="6B6149"/>
      </a:accent6>
      <a:hlink>
        <a:srgbClr val="B6A272"/>
      </a:hlink>
      <a:folHlink>
        <a:srgbClr val="8A784F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lta moda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8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9050" h="3175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4"/>
  <sheetViews>
    <sheetView tabSelected="1" zoomScale="30" zoomScaleNormal="30" zoomScaleSheetLayoutView="30" zoomScalePageLayoutView="25" workbookViewId="0">
      <pane ySplit="1" topLeftCell="A2" activePane="bottomLeft" state="frozen"/>
      <selection pane="bottomLeft" activeCell="AL6" sqref="AL6"/>
    </sheetView>
  </sheetViews>
  <sheetFormatPr defaultColWidth="8.88671875" defaultRowHeight="46.2" x14ac:dyDescent="0.3"/>
  <cols>
    <col min="1" max="1" width="21.33203125" style="4" customWidth="1"/>
    <col min="2" max="2" width="136" style="2" customWidth="1"/>
    <col min="3" max="8" width="136" style="2" hidden="1" customWidth="1"/>
    <col min="9" max="9" width="35.5546875" style="5" customWidth="1"/>
    <col min="10" max="10" width="35.5546875" style="6" hidden="1" customWidth="1"/>
    <col min="11" max="11" width="46.5546875" style="7" hidden="1" customWidth="1"/>
    <col min="12" max="12" width="35.5546875" style="6" hidden="1" customWidth="1"/>
    <col min="13" max="13" width="44.109375" style="7" hidden="1" customWidth="1"/>
    <col min="14" max="14" width="35.5546875" style="19" hidden="1" customWidth="1"/>
    <col min="15" max="15" width="41.5546875" style="8" hidden="1" customWidth="1"/>
    <col min="16" max="17" width="38.44140625" style="8" hidden="1" customWidth="1"/>
    <col min="18" max="18" width="30.6640625" style="9" hidden="1" customWidth="1"/>
    <col min="19" max="19" width="43.6640625" style="10" hidden="1" customWidth="1"/>
    <col min="20" max="20" width="37.88671875" style="11" hidden="1" customWidth="1"/>
    <col min="21" max="21" width="46.6640625" style="11" hidden="1" customWidth="1"/>
    <col min="22" max="22" width="37.88671875" style="11" hidden="1" customWidth="1"/>
    <col min="23" max="23" width="24.33203125" style="11" hidden="1" customWidth="1"/>
    <col min="24" max="24" width="44.6640625" style="12" hidden="1" customWidth="1"/>
    <col min="25" max="25" width="32.109375" style="13" hidden="1" customWidth="1"/>
    <col min="26" max="26" width="52.5546875" style="13" hidden="1" customWidth="1"/>
    <col min="27" max="27" width="26.6640625" style="14" hidden="1" customWidth="1"/>
    <col min="28" max="28" width="45.33203125" style="14" hidden="1" customWidth="1"/>
    <col min="29" max="29" width="48.6640625" style="15" hidden="1" customWidth="1"/>
    <col min="30" max="30" width="36.88671875" style="15" hidden="1" customWidth="1"/>
    <col min="31" max="31" width="39.6640625" style="15" hidden="1" customWidth="1"/>
    <col min="32" max="32" width="26" style="15" hidden="1" customWidth="1"/>
    <col min="33" max="33" width="42.6640625" style="15" hidden="1" customWidth="1"/>
    <col min="34" max="34" width="30.33203125" style="17" customWidth="1"/>
    <col min="35" max="35" width="38.5546875" style="17" customWidth="1"/>
    <col min="36" max="36" width="46" style="18" customWidth="1"/>
    <col min="37" max="37" width="53" style="18" customWidth="1"/>
    <col min="38" max="38" width="47.33203125" style="2" customWidth="1"/>
    <col min="39" max="39" width="46.6640625" style="2" customWidth="1"/>
    <col min="40" max="40" width="49.33203125" style="2" customWidth="1"/>
    <col min="41" max="16384" width="8.88671875" style="2"/>
  </cols>
  <sheetData>
    <row r="1" spans="1:59" s="3" customFormat="1" ht="184.5" customHeight="1" x14ac:dyDescent="0.3">
      <c r="A1" s="21"/>
      <c r="B1" s="69" t="s">
        <v>3</v>
      </c>
      <c r="C1" s="69"/>
      <c r="D1" s="69"/>
      <c r="E1" s="69"/>
      <c r="F1" s="69"/>
      <c r="G1" s="69"/>
      <c r="H1" s="69"/>
      <c r="I1" s="65" t="s">
        <v>36</v>
      </c>
      <c r="J1" s="72" t="s">
        <v>21</v>
      </c>
      <c r="K1" s="72"/>
      <c r="L1" s="72" t="s">
        <v>22</v>
      </c>
      <c r="M1" s="72"/>
      <c r="N1" s="72" t="s">
        <v>26</v>
      </c>
      <c r="O1" s="72"/>
      <c r="P1" s="74" t="s">
        <v>32</v>
      </c>
      <c r="Q1" s="75"/>
      <c r="R1" s="80"/>
      <c r="S1" s="80"/>
      <c r="T1" s="66" t="s">
        <v>2</v>
      </c>
      <c r="U1" s="66" t="s">
        <v>24</v>
      </c>
      <c r="V1" s="67" t="s">
        <v>25</v>
      </c>
      <c r="W1" s="73" t="s">
        <v>27</v>
      </c>
      <c r="X1" s="73"/>
      <c r="Y1" s="76"/>
      <c r="Z1" s="76"/>
      <c r="AA1" s="77"/>
      <c r="AB1" s="77"/>
      <c r="AC1" s="68" t="s">
        <v>28</v>
      </c>
      <c r="AD1" s="68" t="s">
        <v>29</v>
      </c>
      <c r="AE1" s="68" t="s">
        <v>30</v>
      </c>
      <c r="AF1" s="78" t="s">
        <v>31</v>
      </c>
      <c r="AG1" s="79"/>
      <c r="AH1" s="23" t="s">
        <v>33</v>
      </c>
      <c r="AI1" s="23" t="s">
        <v>35</v>
      </c>
      <c r="AJ1" s="24" t="s">
        <v>34</v>
      </c>
      <c r="AK1" s="69" t="s">
        <v>37</v>
      </c>
      <c r="AL1" s="63" t="s">
        <v>38</v>
      </c>
      <c r="AM1" s="63" t="s">
        <v>40</v>
      </c>
      <c r="AN1" s="63" t="s">
        <v>39</v>
      </c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</row>
    <row r="2" spans="1:59" s="1" customFormat="1" ht="46.5" x14ac:dyDescent="0.25">
      <c r="A2" s="21"/>
      <c r="B2" s="55"/>
      <c r="C2" s="55"/>
      <c r="D2" s="55"/>
      <c r="E2" s="55"/>
      <c r="F2" s="55"/>
      <c r="G2" s="55"/>
      <c r="H2" s="55"/>
      <c r="I2" s="54"/>
      <c r="J2" s="25"/>
      <c r="K2" s="37"/>
      <c r="L2" s="25"/>
      <c r="M2" s="37"/>
      <c r="N2" s="26"/>
      <c r="O2" s="37"/>
      <c r="P2" s="38"/>
      <c r="Q2" s="38"/>
      <c r="R2" s="27"/>
      <c r="S2" s="39"/>
      <c r="T2" s="28"/>
      <c r="U2" s="28"/>
      <c r="V2" s="20"/>
      <c r="W2" s="29"/>
      <c r="X2" s="40"/>
      <c r="Y2" s="30"/>
      <c r="Z2" s="41"/>
      <c r="AA2" s="31"/>
      <c r="AB2" s="42"/>
      <c r="AC2" s="32"/>
      <c r="AD2" s="32"/>
      <c r="AE2" s="32"/>
      <c r="AF2" s="32"/>
      <c r="AG2" s="43"/>
      <c r="AH2" s="49"/>
      <c r="AI2" s="51"/>
      <c r="AJ2" s="46"/>
      <c r="AK2" s="33"/>
      <c r="AL2" s="64"/>
      <c r="AM2" s="64"/>
      <c r="AN2" s="64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</row>
    <row r="3" spans="1:59" s="1" customFormat="1" ht="85.5" customHeight="1" x14ac:dyDescent="0.25">
      <c r="A3" s="21"/>
      <c r="B3" s="57" t="s">
        <v>1</v>
      </c>
      <c r="C3" s="57"/>
      <c r="D3" s="57"/>
      <c r="E3" s="57"/>
      <c r="F3" s="57"/>
      <c r="G3" s="57"/>
      <c r="H3" s="57"/>
      <c r="I3" s="58"/>
      <c r="J3" s="59"/>
      <c r="K3" s="37"/>
      <c r="L3" s="36"/>
      <c r="M3" s="37"/>
      <c r="N3" s="26"/>
      <c r="O3" s="37"/>
      <c r="P3" s="38"/>
      <c r="Q3" s="38"/>
      <c r="R3" s="27"/>
      <c r="S3" s="39"/>
      <c r="T3" s="28"/>
      <c r="U3" s="28"/>
      <c r="V3" s="20"/>
      <c r="W3" s="29"/>
      <c r="X3" s="40"/>
      <c r="Y3" s="30"/>
      <c r="Z3" s="41"/>
      <c r="AA3" s="31"/>
      <c r="AB3" s="42"/>
      <c r="AC3" s="32"/>
      <c r="AD3" s="32"/>
      <c r="AE3" s="32"/>
      <c r="AF3" s="32"/>
      <c r="AG3" s="43"/>
      <c r="AH3" s="49"/>
      <c r="AI3" s="51"/>
      <c r="AJ3" s="46"/>
      <c r="AK3" s="33"/>
      <c r="AL3" s="70"/>
      <c r="AM3" s="70"/>
      <c r="AN3" s="70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</row>
    <row r="4" spans="1:59" s="1" customFormat="1" ht="122.4" x14ac:dyDescent="0.3">
      <c r="A4" s="21" t="s">
        <v>4</v>
      </c>
      <c r="B4" s="60" t="s">
        <v>14</v>
      </c>
      <c r="C4" s="60"/>
      <c r="D4" s="60"/>
      <c r="E4" s="60"/>
      <c r="F4" s="60"/>
      <c r="G4" s="60"/>
      <c r="H4" s="60"/>
      <c r="I4" s="61">
        <v>100</v>
      </c>
      <c r="J4" s="62">
        <v>20</v>
      </c>
      <c r="K4" s="37">
        <f t="shared" ref="K4:K12" si="0">J4*I4</f>
        <v>2000</v>
      </c>
      <c r="L4" s="36">
        <v>20</v>
      </c>
      <c r="M4" s="37">
        <f t="shared" ref="M4:M12" si="1">L4*I4</f>
        <v>2000</v>
      </c>
      <c r="N4" s="26">
        <f t="shared" ref="N4:N12" si="2">L4+J4</f>
        <v>40</v>
      </c>
      <c r="O4" s="37">
        <f t="shared" ref="O4:O12" si="3">M4+K4</f>
        <v>4000</v>
      </c>
      <c r="P4" s="38"/>
      <c r="Q4" s="38"/>
      <c r="R4" s="27">
        <v>0</v>
      </c>
      <c r="S4" s="39">
        <f t="shared" ref="S4:S12" si="4">R4*I4</f>
        <v>0</v>
      </c>
      <c r="T4" s="28">
        <v>10</v>
      </c>
      <c r="U4" s="28">
        <v>0</v>
      </c>
      <c r="V4" s="20">
        <v>10</v>
      </c>
      <c r="W4" s="29">
        <f t="shared" ref="W4:W12" si="5">V4+U4+T4</f>
        <v>20</v>
      </c>
      <c r="X4" s="40">
        <f t="shared" ref="X4:X12" si="6">W4*I4</f>
        <v>2000</v>
      </c>
      <c r="Y4" s="30">
        <v>10</v>
      </c>
      <c r="Z4" s="41">
        <f t="shared" ref="Z4:Z12" si="7">Y4*I4</f>
        <v>1000</v>
      </c>
      <c r="AA4" s="31">
        <v>10</v>
      </c>
      <c r="AB4" s="42">
        <f t="shared" ref="AB4:AB12" si="8">AA4*I4</f>
        <v>1000</v>
      </c>
      <c r="AC4" s="32">
        <v>20</v>
      </c>
      <c r="AD4" s="32">
        <v>20</v>
      </c>
      <c r="AE4" s="32">
        <v>0</v>
      </c>
      <c r="AF4" s="56">
        <f t="shared" ref="AF4:AF12" si="9">SUM(AC4:AE4)</f>
        <v>40</v>
      </c>
      <c r="AG4" s="43">
        <f t="shared" ref="AG4:AG12" si="10">AF4*I4</f>
        <v>4000</v>
      </c>
      <c r="AH4" s="44">
        <f t="shared" ref="AH4:AH12" si="11">N4+R4+W4+Y4+AA4+AF4</f>
        <v>120</v>
      </c>
      <c r="AI4" s="45">
        <f>AH4*5</f>
        <v>600</v>
      </c>
      <c r="AJ4" s="46">
        <f t="shared" ref="AJ4:AJ12" si="12">O4+S4+X4+Z4+AB4+AG4</f>
        <v>12000</v>
      </c>
      <c r="AK4" s="47">
        <f t="shared" ref="AK4:AK13" si="13">AJ4*5</f>
        <v>60000</v>
      </c>
      <c r="AL4" s="71"/>
      <c r="AM4" s="71"/>
      <c r="AN4" s="7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1:59" s="1" customFormat="1" ht="122.4" x14ac:dyDescent="0.3">
      <c r="A5" s="21" t="s">
        <v>5</v>
      </c>
      <c r="B5" s="60" t="s">
        <v>15</v>
      </c>
      <c r="C5" s="60"/>
      <c r="D5" s="60"/>
      <c r="E5" s="60"/>
      <c r="F5" s="60"/>
      <c r="G5" s="60"/>
      <c r="H5" s="60"/>
      <c r="I5" s="61">
        <v>100</v>
      </c>
      <c r="J5" s="62">
        <v>10</v>
      </c>
      <c r="K5" s="37">
        <f t="shared" si="0"/>
        <v>1000</v>
      </c>
      <c r="L5" s="36">
        <v>10</v>
      </c>
      <c r="M5" s="37">
        <f t="shared" si="1"/>
        <v>1000</v>
      </c>
      <c r="N5" s="26">
        <f t="shared" si="2"/>
        <v>20</v>
      </c>
      <c r="O5" s="37">
        <f t="shared" si="3"/>
        <v>2000</v>
      </c>
      <c r="P5" s="38"/>
      <c r="Q5" s="38"/>
      <c r="R5" s="27">
        <v>0</v>
      </c>
      <c r="S5" s="39">
        <f t="shared" si="4"/>
        <v>0</v>
      </c>
      <c r="T5" s="28">
        <v>10</v>
      </c>
      <c r="U5" s="28">
        <v>5</v>
      </c>
      <c r="V5" s="20">
        <v>0</v>
      </c>
      <c r="W5" s="29">
        <f t="shared" si="5"/>
        <v>15</v>
      </c>
      <c r="X5" s="40">
        <f t="shared" si="6"/>
        <v>1500</v>
      </c>
      <c r="Y5" s="30">
        <v>10</v>
      </c>
      <c r="Z5" s="41">
        <f t="shared" si="7"/>
        <v>1000</v>
      </c>
      <c r="AA5" s="31">
        <v>10</v>
      </c>
      <c r="AB5" s="42">
        <f t="shared" si="8"/>
        <v>1000</v>
      </c>
      <c r="AC5" s="32">
        <v>10</v>
      </c>
      <c r="AD5" s="32">
        <v>10</v>
      </c>
      <c r="AE5" s="32">
        <v>0</v>
      </c>
      <c r="AF5" s="56">
        <f t="shared" si="9"/>
        <v>20</v>
      </c>
      <c r="AG5" s="43">
        <f t="shared" si="10"/>
        <v>2000</v>
      </c>
      <c r="AH5" s="44">
        <f t="shared" si="11"/>
        <v>75</v>
      </c>
      <c r="AI5" s="45">
        <f t="shared" ref="AI5:AI12" si="14">AH5*5</f>
        <v>375</v>
      </c>
      <c r="AJ5" s="46">
        <f t="shared" si="12"/>
        <v>7500</v>
      </c>
      <c r="AK5" s="47">
        <f t="shared" si="13"/>
        <v>37500</v>
      </c>
      <c r="AL5" s="71"/>
      <c r="AM5" s="71"/>
      <c r="AN5" s="71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s="1" customFormat="1" ht="122.4" x14ac:dyDescent="0.3">
      <c r="A6" s="21" t="s">
        <v>6</v>
      </c>
      <c r="B6" s="60" t="s">
        <v>19</v>
      </c>
      <c r="C6" s="60"/>
      <c r="D6" s="60"/>
      <c r="E6" s="60"/>
      <c r="F6" s="60"/>
      <c r="G6" s="60"/>
      <c r="H6" s="60"/>
      <c r="I6" s="61">
        <v>100</v>
      </c>
      <c r="J6" s="62">
        <v>5</v>
      </c>
      <c r="K6" s="37">
        <f t="shared" si="0"/>
        <v>500</v>
      </c>
      <c r="L6" s="36">
        <v>5</v>
      </c>
      <c r="M6" s="37">
        <f t="shared" si="1"/>
        <v>500</v>
      </c>
      <c r="N6" s="26">
        <f t="shared" si="2"/>
        <v>10</v>
      </c>
      <c r="O6" s="37">
        <f t="shared" si="3"/>
        <v>1000</v>
      </c>
      <c r="P6" s="38"/>
      <c r="Q6" s="38"/>
      <c r="R6" s="27">
        <v>0</v>
      </c>
      <c r="S6" s="39">
        <f t="shared" si="4"/>
        <v>0</v>
      </c>
      <c r="T6" s="28">
        <v>20</v>
      </c>
      <c r="U6" s="28">
        <v>0</v>
      </c>
      <c r="V6" s="20">
        <v>0</v>
      </c>
      <c r="W6" s="29">
        <f t="shared" si="5"/>
        <v>20</v>
      </c>
      <c r="X6" s="40">
        <f t="shared" si="6"/>
        <v>2000</v>
      </c>
      <c r="Y6" s="30">
        <v>10</v>
      </c>
      <c r="Z6" s="41">
        <f t="shared" si="7"/>
        <v>1000</v>
      </c>
      <c r="AA6" s="31">
        <v>10</v>
      </c>
      <c r="AB6" s="42">
        <f t="shared" si="8"/>
        <v>1000</v>
      </c>
      <c r="AC6" s="32">
        <v>5</v>
      </c>
      <c r="AD6" s="32">
        <v>5</v>
      </c>
      <c r="AE6" s="32">
        <v>0</v>
      </c>
      <c r="AF6" s="56">
        <f t="shared" si="9"/>
        <v>10</v>
      </c>
      <c r="AG6" s="43">
        <f t="shared" si="10"/>
        <v>1000</v>
      </c>
      <c r="AH6" s="44">
        <f t="shared" si="11"/>
        <v>60</v>
      </c>
      <c r="AI6" s="45">
        <f t="shared" si="14"/>
        <v>300</v>
      </c>
      <c r="AJ6" s="46">
        <f t="shared" si="12"/>
        <v>6000</v>
      </c>
      <c r="AK6" s="47">
        <f t="shared" si="13"/>
        <v>30000</v>
      </c>
      <c r="AL6" s="71"/>
      <c r="AM6" s="71"/>
      <c r="AN6" s="71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s="1" customFormat="1" ht="122.4" x14ac:dyDescent="0.3">
      <c r="A7" s="21" t="s">
        <v>7</v>
      </c>
      <c r="B7" s="60" t="s">
        <v>16</v>
      </c>
      <c r="C7" s="60"/>
      <c r="D7" s="60"/>
      <c r="E7" s="60"/>
      <c r="F7" s="60"/>
      <c r="G7" s="60"/>
      <c r="H7" s="60"/>
      <c r="I7" s="61">
        <v>100</v>
      </c>
      <c r="J7" s="62">
        <v>20</v>
      </c>
      <c r="K7" s="37">
        <f t="shared" si="0"/>
        <v>2000</v>
      </c>
      <c r="L7" s="36">
        <v>20</v>
      </c>
      <c r="M7" s="37">
        <f t="shared" si="1"/>
        <v>2000</v>
      </c>
      <c r="N7" s="26">
        <f t="shared" si="2"/>
        <v>40</v>
      </c>
      <c r="O7" s="37">
        <f t="shared" si="3"/>
        <v>4000</v>
      </c>
      <c r="P7" s="38"/>
      <c r="Q7" s="38"/>
      <c r="R7" s="27">
        <v>0</v>
      </c>
      <c r="S7" s="39">
        <f t="shared" si="4"/>
        <v>0</v>
      </c>
      <c r="T7" s="28">
        <v>20</v>
      </c>
      <c r="U7" s="28">
        <v>0</v>
      </c>
      <c r="V7" s="20">
        <v>0</v>
      </c>
      <c r="W7" s="29">
        <f t="shared" si="5"/>
        <v>20</v>
      </c>
      <c r="X7" s="40">
        <f t="shared" si="6"/>
        <v>2000</v>
      </c>
      <c r="Y7" s="30">
        <v>10</v>
      </c>
      <c r="Z7" s="41">
        <f t="shared" si="7"/>
        <v>1000</v>
      </c>
      <c r="AA7" s="31">
        <v>10</v>
      </c>
      <c r="AB7" s="42">
        <f t="shared" si="8"/>
        <v>1000</v>
      </c>
      <c r="AC7" s="32">
        <v>20</v>
      </c>
      <c r="AD7" s="32">
        <v>20</v>
      </c>
      <c r="AE7" s="32">
        <v>0</v>
      </c>
      <c r="AF7" s="56">
        <f t="shared" si="9"/>
        <v>40</v>
      </c>
      <c r="AG7" s="43">
        <f t="shared" si="10"/>
        <v>4000</v>
      </c>
      <c r="AH7" s="44">
        <f t="shared" si="11"/>
        <v>120</v>
      </c>
      <c r="AI7" s="45">
        <f t="shared" si="14"/>
        <v>600</v>
      </c>
      <c r="AJ7" s="46">
        <f t="shared" si="12"/>
        <v>12000</v>
      </c>
      <c r="AK7" s="47">
        <f t="shared" si="13"/>
        <v>60000</v>
      </c>
      <c r="AL7" s="71"/>
      <c r="AM7" s="71"/>
      <c r="AN7" s="71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s="1" customFormat="1" ht="122.4" x14ac:dyDescent="0.3">
      <c r="A8" s="21" t="s">
        <v>8</v>
      </c>
      <c r="B8" s="60" t="s">
        <v>17</v>
      </c>
      <c r="C8" s="60"/>
      <c r="D8" s="60"/>
      <c r="E8" s="60"/>
      <c r="F8" s="60"/>
      <c r="G8" s="60"/>
      <c r="H8" s="60"/>
      <c r="I8" s="61">
        <v>100</v>
      </c>
      <c r="J8" s="62">
        <v>10</v>
      </c>
      <c r="K8" s="37">
        <f t="shared" si="0"/>
        <v>1000</v>
      </c>
      <c r="L8" s="36">
        <v>10</v>
      </c>
      <c r="M8" s="37">
        <f t="shared" si="1"/>
        <v>1000</v>
      </c>
      <c r="N8" s="26">
        <f t="shared" si="2"/>
        <v>20</v>
      </c>
      <c r="O8" s="37">
        <f t="shared" si="3"/>
        <v>2000</v>
      </c>
      <c r="P8" s="38"/>
      <c r="Q8" s="38"/>
      <c r="R8" s="27">
        <v>0</v>
      </c>
      <c r="S8" s="39">
        <f t="shared" si="4"/>
        <v>0</v>
      </c>
      <c r="T8" s="28">
        <v>0</v>
      </c>
      <c r="U8" s="28">
        <v>0</v>
      </c>
      <c r="V8" s="20">
        <v>0</v>
      </c>
      <c r="W8" s="29">
        <f t="shared" si="5"/>
        <v>0</v>
      </c>
      <c r="X8" s="40">
        <f t="shared" si="6"/>
        <v>0</v>
      </c>
      <c r="Y8" s="30">
        <v>10</v>
      </c>
      <c r="Z8" s="41">
        <f t="shared" si="7"/>
        <v>1000</v>
      </c>
      <c r="AA8" s="31">
        <v>10</v>
      </c>
      <c r="AB8" s="42">
        <f t="shared" si="8"/>
        <v>1000</v>
      </c>
      <c r="AC8" s="32">
        <v>10</v>
      </c>
      <c r="AD8" s="32">
        <v>10</v>
      </c>
      <c r="AE8" s="32">
        <v>0</v>
      </c>
      <c r="AF8" s="56">
        <f t="shared" si="9"/>
        <v>20</v>
      </c>
      <c r="AG8" s="43">
        <f t="shared" si="10"/>
        <v>2000</v>
      </c>
      <c r="AH8" s="44">
        <f t="shared" si="11"/>
        <v>60</v>
      </c>
      <c r="AI8" s="45">
        <f t="shared" si="14"/>
        <v>300</v>
      </c>
      <c r="AJ8" s="46">
        <f t="shared" si="12"/>
        <v>6000</v>
      </c>
      <c r="AK8" s="47">
        <f t="shared" si="13"/>
        <v>30000</v>
      </c>
      <c r="AL8" s="71"/>
      <c r="AM8" s="71"/>
      <c r="AN8" s="71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s="1" customFormat="1" ht="122.4" x14ac:dyDescent="0.3">
      <c r="A9" s="21" t="s">
        <v>9</v>
      </c>
      <c r="B9" s="60" t="s">
        <v>20</v>
      </c>
      <c r="C9" s="60"/>
      <c r="D9" s="60"/>
      <c r="E9" s="60"/>
      <c r="F9" s="60"/>
      <c r="G9" s="60"/>
      <c r="H9" s="60"/>
      <c r="I9" s="61">
        <v>100</v>
      </c>
      <c r="J9" s="62">
        <v>5</v>
      </c>
      <c r="K9" s="37">
        <f t="shared" si="0"/>
        <v>500</v>
      </c>
      <c r="L9" s="36">
        <v>5</v>
      </c>
      <c r="M9" s="37">
        <f t="shared" si="1"/>
        <v>500</v>
      </c>
      <c r="N9" s="26">
        <f t="shared" si="2"/>
        <v>10</v>
      </c>
      <c r="O9" s="37">
        <f t="shared" si="3"/>
        <v>1000</v>
      </c>
      <c r="P9" s="38"/>
      <c r="Q9" s="38"/>
      <c r="R9" s="27">
        <v>0</v>
      </c>
      <c r="S9" s="39">
        <f t="shared" si="4"/>
        <v>0</v>
      </c>
      <c r="T9" s="28">
        <v>0</v>
      </c>
      <c r="U9" s="28">
        <v>0</v>
      </c>
      <c r="V9" s="20">
        <v>0</v>
      </c>
      <c r="W9" s="29">
        <f t="shared" si="5"/>
        <v>0</v>
      </c>
      <c r="X9" s="40">
        <f t="shared" si="6"/>
        <v>0</v>
      </c>
      <c r="Y9" s="30">
        <v>10</v>
      </c>
      <c r="Z9" s="41">
        <f t="shared" si="7"/>
        <v>1000</v>
      </c>
      <c r="AA9" s="31">
        <v>10</v>
      </c>
      <c r="AB9" s="42">
        <f t="shared" si="8"/>
        <v>1000</v>
      </c>
      <c r="AC9" s="32">
        <v>5</v>
      </c>
      <c r="AD9" s="32">
        <v>5</v>
      </c>
      <c r="AE9" s="32">
        <v>0</v>
      </c>
      <c r="AF9" s="56">
        <f t="shared" si="9"/>
        <v>10</v>
      </c>
      <c r="AG9" s="43">
        <f t="shared" si="10"/>
        <v>1000</v>
      </c>
      <c r="AH9" s="44">
        <f t="shared" si="11"/>
        <v>40</v>
      </c>
      <c r="AI9" s="45">
        <f t="shared" si="14"/>
        <v>200</v>
      </c>
      <c r="AJ9" s="46">
        <f t="shared" si="12"/>
        <v>4000</v>
      </c>
      <c r="AK9" s="47">
        <f t="shared" si="13"/>
        <v>20000</v>
      </c>
      <c r="AL9" s="71"/>
      <c r="AM9" s="71"/>
      <c r="AN9" s="71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s="1" customFormat="1" ht="81.599999999999994" x14ac:dyDescent="0.3">
      <c r="A10" s="21" t="s">
        <v>10</v>
      </c>
      <c r="B10" s="34" t="s">
        <v>13</v>
      </c>
      <c r="C10" s="34"/>
      <c r="D10" s="34"/>
      <c r="E10" s="34"/>
      <c r="F10" s="34"/>
      <c r="G10" s="34"/>
      <c r="H10" s="34"/>
      <c r="I10" s="35">
        <v>250</v>
      </c>
      <c r="J10" s="36">
        <v>10</v>
      </c>
      <c r="K10" s="37">
        <f t="shared" si="0"/>
        <v>2500</v>
      </c>
      <c r="L10" s="36">
        <v>10</v>
      </c>
      <c r="M10" s="37">
        <f t="shared" si="1"/>
        <v>2500</v>
      </c>
      <c r="N10" s="26">
        <f t="shared" si="2"/>
        <v>20</v>
      </c>
      <c r="O10" s="37">
        <f t="shared" si="3"/>
        <v>5000</v>
      </c>
      <c r="P10" s="38"/>
      <c r="Q10" s="38"/>
      <c r="R10" s="27">
        <v>0</v>
      </c>
      <c r="S10" s="39">
        <f t="shared" si="4"/>
        <v>0</v>
      </c>
      <c r="T10" s="28">
        <v>0</v>
      </c>
      <c r="U10" s="28">
        <v>0</v>
      </c>
      <c r="V10" s="20">
        <v>5</v>
      </c>
      <c r="W10" s="29">
        <f t="shared" si="5"/>
        <v>5</v>
      </c>
      <c r="X10" s="40">
        <f t="shared" si="6"/>
        <v>1250</v>
      </c>
      <c r="Y10" s="30">
        <v>10</v>
      </c>
      <c r="Z10" s="41">
        <f t="shared" si="7"/>
        <v>2500</v>
      </c>
      <c r="AA10" s="31">
        <v>10</v>
      </c>
      <c r="AB10" s="42">
        <f t="shared" si="8"/>
        <v>2500</v>
      </c>
      <c r="AC10" s="32">
        <v>10</v>
      </c>
      <c r="AD10" s="32">
        <v>10</v>
      </c>
      <c r="AE10" s="32">
        <v>0</v>
      </c>
      <c r="AF10" s="56">
        <f t="shared" si="9"/>
        <v>20</v>
      </c>
      <c r="AG10" s="43">
        <f t="shared" si="10"/>
        <v>5000</v>
      </c>
      <c r="AH10" s="44">
        <f t="shared" si="11"/>
        <v>65</v>
      </c>
      <c r="AI10" s="45">
        <f t="shared" si="14"/>
        <v>325</v>
      </c>
      <c r="AJ10" s="46">
        <f t="shared" si="12"/>
        <v>16250</v>
      </c>
      <c r="AK10" s="47">
        <f t="shared" si="13"/>
        <v>81250</v>
      </c>
      <c r="AL10" s="71"/>
      <c r="AM10" s="71"/>
      <c r="AN10" s="71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s="1" customFormat="1" ht="122.4" x14ac:dyDescent="0.3">
      <c r="A11" s="21" t="s">
        <v>12</v>
      </c>
      <c r="B11" s="34" t="s">
        <v>23</v>
      </c>
      <c r="C11" s="34"/>
      <c r="D11" s="34"/>
      <c r="E11" s="34"/>
      <c r="F11" s="34"/>
      <c r="G11" s="34"/>
      <c r="H11" s="34"/>
      <c r="I11" s="35">
        <v>100</v>
      </c>
      <c r="J11" s="36">
        <v>10</v>
      </c>
      <c r="K11" s="37">
        <f t="shared" si="0"/>
        <v>1000</v>
      </c>
      <c r="L11" s="36">
        <v>10</v>
      </c>
      <c r="M11" s="37">
        <f t="shared" si="1"/>
        <v>1000</v>
      </c>
      <c r="N11" s="26">
        <f t="shared" si="2"/>
        <v>20</v>
      </c>
      <c r="O11" s="37">
        <f t="shared" si="3"/>
        <v>2000</v>
      </c>
      <c r="P11" s="38"/>
      <c r="Q11" s="38"/>
      <c r="R11" s="27">
        <v>0</v>
      </c>
      <c r="S11" s="39">
        <f t="shared" si="4"/>
        <v>0</v>
      </c>
      <c r="T11" s="28">
        <v>0</v>
      </c>
      <c r="U11" s="28">
        <v>0</v>
      </c>
      <c r="V11" s="20">
        <v>0</v>
      </c>
      <c r="W11" s="29">
        <f t="shared" si="5"/>
        <v>0</v>
      </c>
      <c r="X11" s="40">
        <f t="shared" si="6"/>
        <v>0</v>
      </c>
      <c r="Y11" s="30">
        <v>10</v>
      </c>
      <c r="Z11" s="41">
        <f t="shared" si="7"/>
        <v>1000</v>
      </c>
      <c r="AA11" s="31">
        <v>10</v>
      </c>
      <c r="AB11" s="42">
        <f t="shared" si="8"/>
        <v>1000</v>
      </c>
      <c r="AC11" s="32">
        <v>10</v>
      </c>
      <c r="AD11" s="32">
        <v>10</v>
      </c>
      <c r="AE11" s="32">
        <v>0</v>
      </c>
      <c r="AF11" s="56">
        <f t="shared" si="9"/>
        <v>20</v>
      </c>
      <c r="AG11" s="43">
        <f t="shared" si="10"/>
        <v>2000</v>
      </c>
      <c r="AH11" s="44">
        <f t="shared" si="11"/>
        <v>60</v>
      </c>
      <c r="AI11" s="45">
        <f t="shared" si="14"/>
        <v>300</v>
      </c>
      <c r="AJ11" s="46">
        <f t="shared" si="12"/>
        <v>6000</v>
      </c>
      <c r="AK11" s="47">
        <f t="shared" si="13"/>
        <v>30000</v>
      </c>
      <c r="AL11" s="71"/>
      <c r="AM11" s="71"/>
      <c r="AN11" s="71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s="1" customFormat="1" ht="122.4" x14ac:dyDescent="0.3">
      <c r="A12" s="21" t="s">
        <v>11</v>
      </c>
      <c r="B12" s="34" t="s">
        <v>18</v>
      </c>
      <c r="C12" s="34"/>
      <c r="D12" s="34"/>
      <c r="E12" s="34"/>
      <c r="F12" s="34"/>
      <c r="G12" s="34"/>
      <c r="H12" s="34"/>
      <c r="I12" s="35">
        <v>120</v>
      </c>
      <c r="J12" s="36">
        <v>20</v>
      </c>
      <c r="K12" s="37">
        <f t="shared" si="0"/>
        <v>2400</v>
      </c>
      <c r="L12" s="36">
        <v>20</v>
      </c>
      <c r="M12" s="37">
        <f t="shared" si="1"/>
        <v>2400</v>
      </c>
      <c r="N12" s="26">
        <f t="shared" si="2"/>
        <v>40</v>
      </c>
      <c r="O12" s="37">
        <f t="shared" si="3"/>
        <v>4800</v>
      </c>
      <c r="P12" s="38"/>
      <c r="Q12" s="38"/>
      <c r="R12" s="27">
        <v>0</v>
      </c>
      <c r="S12" s="39">
        <f t="shared" si="4"/>
        <v>0</v>
      </c>
      <c r="T12" s="28">
        <v>0</v>
      </c>
      <c r="U12" s="28">
        <v>0</v>
      </c>
      <c r="V12" s="20">
        <v>0</v>
      </c>
      <c r="W12" s="29">
        <f t="shared" si="5"/>
        <v>0</v>
      </c>
      <c r="X12" s="40">
        <f t="shared" si="6"/>
        <v>0</v>
      </c>
      <c r="Y12" s="30">
        <v>10</v>
      </c>
      <c r="Z12" s="41">
        <f t="shared" si="7"/>
        <v>1200</v>
      </c>
      <c r="AA12" s="31">
        <v>10</v>
      </c>
      <c r="AB12" s="42">
        <f t="shared" si="8"/>
        <v>1200</v>
      </c>
      <c r="AC12" s="32">
        <v>20</v>
      </c>
      <c r="AD12" s="32">
        <v>20</v>
      </c>
      <c r="AE12" s="32">
        <v>0</v>
      </c>
      <c r="AF12" s="56">
        <f t="shared" si="9"/>
        <v>40</v>
      </c>
      <c r="AG12" s="43">
        <f t="shared" si="10"/>
        <v>4800</v>
      </c>
      <c r="AH12" s="44">
        <f t="shared" si="11"/>
        <v>100</v>
      </c>
      <c r="AI12" s="45">
        <f t="shared" si="14"/>
        <v>500</v>
      </c>
      <c r="AJ12" s="46">
        <f t="shared" si="12"/>
        <v>12000</v>
      </c>
      <c r="AK12" s="47">
        <f t="shared" si="13"/>
        <v>60000</v>
      </c>
      <c r="AL12" s="71"/>
      <c r="AM12" s="71"/>
      <c r="AN12" s="71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s="1" customFormat="1" x14ac:dyDescent="0.3">
      <c r="A13" s="21"/>
      <c r="B13" s="22" t="s">
        <v>0</v>
      </c>
      <c r="C13" s="22"/>
      <c r="D13" s="22"/>
      <c r="E13" s="22"/>
      <c r="F13" s="22"/>
      <c r="G13" s="22"/>
      <c r="H13" s="22"/>
      <c r="I13" s="48"/>
      <c r="J13" s="36"/>
      <c r="K13" s="37"/>
      <c r="L13" s="36"/>
      <c r="M13" s="37"/>
      <c r="N13" s="26"/>
      <c r="O13" s="37"/>
      <c r="P13" s="38"/>
      <c r="Q13" s="38"/>
      <c r="R13" s="27"/>
      <c r="S13" s="39"/>
      <c r="T13" s="28"/>
      <c r="U13" s="28"/>
      <c r="V13" s="20"/>
      <c r="W13" s="29"/>
      <c r="X13" s="40"/>
      <c r="Y13" s="30"/>
      <c r="Z13" s="41"/>
      <c r="AA13" s="31"/>
      <c r="AB13" s="42"/>
      <c r="AC13" s="32"/>
      <c r="AD13" s="32"/>
      <c r="AE13" s="32"/>
      <c r="AF13" s="32"/>
      <c r="AG13" s="43"/>
      <c r="AH13" s="49"/>
      <c r="AI13" s="52"/>
      <c r="AJ13" s="53">
        <f>SUM(AJ4:AJ12)</f>
        <v>81750</v>
      </c>
      <c r="AK13" s="50">
        <f t="shared" si="13"/>
        <v>408750</v>
      </c>
      <c r="AL13" s="71"/>
      <c r="AM13" s="71"/>
      <c r="AN13" s="71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59" s="1" customFormat="1" ht="46.5" x14ac:dyDescent="0.25">
      <c r="A14" s="21"/>
      <c r="B14" s="34"/>
      <c r="C14" s="34"/>
      <c r="D14" s="34"/>
      <c r="E14" s="34"/>
      <c r="F14" s="34"/>
      <c r="G14" s="34"/>
      <c r="H14" s="34"/>
      <c r="I14" s="48"/>
      <c r="J14" s="36"/>
      <c r="K14" s="37"/>
      <c r="L14" s="36"/>
      <c r="M14" s="37"/>
      <c r="N14" s="26"/>
      <c r="O14" s="37"/>
      <c r="P14" s="38"/>
      <c r="Q14" s="38"/>
      <c r="R14" s="27"/>
      <c r="S14" s="39"/>
      <c r="T14" s="28"/>
      <c r="U14" s="28"/>
      <c r="V14" s="20"/>
      <c r="W14" s="29"/>
      <c r="X14" s="40"/>
      <c r="Y14" s="30"/>
      <c r="Z14" s="41"/>
      <c r="AA14" s="31"/>
      <c r="AB14" s="42"/>
      <c r="AC14" s="32"/>
      <c r="AD14" s="32"/>
      <c r="AE14" s="32"/>
      <c r="AF14" s="32"/>
      <c r="AG14" s="43"/>
      <c r="AH14" s="49"/>
      <c r="AI14" s="51"/>
      <c r="AJ14" s="46"/>
      <c r="AK14" s="33"/>
      <c r="AL14" s="71"/>
      <c r="AM14" s="71"/>
      <c r="AN14" s="71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</sheetData>
  <sheetProtection algorithmName="SHA-1" hashValue="9q7e49Dx+bZ+OkJLo6x0mkCWZ/0=" saltValue="IdUG8Ie6cVBkmtwDQvfe0Q==" spinCount="100000" sheet="1"/>
  <mergeCells count="9">
    <mergeCell ref="AA1:AB1"/>
    <mergeCell ref="AF1:AG1"/>
    <mergeCell ref="R1:S1"/>
    <mergeCell ref="N1:O1"/>
    <mergeCell ref="J1:K1"/>
    <mergeCell ref="L1:M1"/>
    <mergeCell ref="W1:X1"/>
    <mergeCell ref="P1:Q1"/>
    <mergeCell ref="Y1:Z1"/>
  </mergeCells>
  <phoneticPr fontId="0" type="noConversion"/>
  <printOptions horizontalCentered="1"/>
  <pageMargins left="0.23622047244094491" right="0.23622047244094491" top="0.51181102362204722" bottom="0.15748031496062992" header="0.31496062992125984" footer="0.15748031496062992"/>
  <pageSetup paperSize="8" scale="31" fitToHeight="0" orientation="portrait" blackAndWhite="1" errors="blank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OFFERTA_ECONOMICA</vt:lpstr>
      <vt:lpstr>OFFERTA_ECONOMICA!Area_stampa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Rosalia Cala</cp:lastModifiedBy>
  <cp:lastPrinted>2020-07-30T08:56:37Z</cp:lastPrinted>
  <dcterms:created xsi:type="dcterms:W3CDTF">2018-03-05T12:34:19Z</dcterms:created>
  <dcterms:modified xsi:type="dcterms:W3CDTF">2020-09-18T09:56:44Z</dcterms:modified>
</cp:coreProperties>
</file>