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aspag-my.sharepoint.com/personal/d_vella_aspag_it/Documents/ASP/AUSILI INCONTINENTI/DOCUMENTI GARA/NUOVA GARA TRIENNALE STOMIE/SCHEMA DI OFFERTA/"/>
    </mc:Choice>
  </mc:AlternateContent>
  <xr:revisionPtr revIDLastSave="169" documentId="8_{9C197CFF-A65D-4DFC-899B-C30212E9CC07}" xr6:coauthVersionLast="47" xr6:coauthVersionMax="47" xr10:uidLastSave="{17C73B41-53E6-4EC4-B7BB-76399F65142F}"/>
  <bookViews>
    <workbookView xWindow="-120" yWindow="-120" windowWidth="29040" windowHeight="15840" xr2:uid="{00000000-000D-0000-FFFF-FFFF00000000}"/>
  </bookViews>
  <sheets>
    <sheet name="Capitolato tecnico con confront" sheetId="1" r:id="rId1"/>
  </sheets>
  <definedNames>
    <definedName name="_xlnm._FilterDatabase" localSheetId="0" hidden="1">'Capitolato tecnico con confront'!$A$5:$J$108</definedName>
    <definedName name="_xlnm.Print_Area" localSheetId="0">'Capitolato tecnico con confront'!$A$1:$K$130</definedName>
    <definedName name="_xlnm.Print_Titles" localSheetId="0">'Capitolato tecnico con confront'!$5:$5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7" i="1" l="1"/>
  <c r="J105" i="1"/>
  <c r="J104" i="1"/>
  <c r="J103" i="1"/>
  <c r="J101" i="1"/>
  <c r="J100" i="1"/>
  <c r="J99" i="1"/>
  <c r="J96" i="1"/>
  <c r="J95" i="1"/>
  <c r="J94" i="1"/>
  <c r="J91" i="1"/>
  <c r="J90" i="1"/>
  <c r="J89" i="1"/>
  <c r="J88" i="1"/>
  <c r="J86" i="1"/>
  <c r="J85" i="1"/>
  <c r="J84" i="1"/>
  <c r="J81" i="1"/>
  <c r="J80" i="1"/>
  <c r="J79" i="1"/>
  <c r="J74" i="1"/>
  <c r="J71" i="1"/>
  <c r="J70" i="1"/>
  <c r="J68" i="1"/>
  <c r="J67" i="1"/>
  <c r="J65" i="1"/>
  <c r="J64" i="1"/>
  <c r="J61" i="1"/>
  <c r="J60" i="1"/>
  <c r="J59" i="1"/>
  <c r="J58" i="1"/>
  <c r="J54" i="1"/>
  <c r="J53" i="1"/>
  <c r="J51" i="1"/>
  <c r="J49" i="1"/>
  <c r="J45" i="1"/>
  <c r="J44" i="1"/>
  <c r="J43" i="1"/>
  <c r="J42" i="1"/>
  <c r="J39" i="1"/>
  <c r="J38" i="1"/>
  <c r="J36" i="1"/>
  <c r="J35" i="1"/>
  <c r="J34" i="1"/>
  <c r="J31" i="1"/>
  <c r="J30" i="1"/>
  <c r="J29" i="1"/>
  <c r="J28" i="1"/>
  <c r="J27" i="1"/>
  <c r="J26" i="1"/>
  <c r="J25" i="1"/>
  <c r="J24" i="1"/>
  <c r="J23" i="1"/>
  <c r="J22" i="1"/>
  <c r="J21" i="1"/>
  <c r="J19" i="1"/>
  <c r="J18" i="1"/>
  <c r="J17" i="1"/>
  <c r="J16" i="1"/>
  <c r="J14" i="1"/>
  <c r="J13" i="1"/>
  <c r="J12" i="1"/>
  <c r="J11" i="1"/>
  <c r="J9" i="1"/>
  <c r="J8" i="1"/>
  <c r="K59" i="1" l="1"/>
  <c r="K12" i="1"/>
  <c r="K8" i="1"/>
  <c r="K32" i="1" s="1"/>
  <c r="K107" i="1"/>
  <c r="K108" i="1" s="1"/>
  <c r="K105" i="1"/>
  <c r="K103" i="1"/>
  <c r="K106" i="1" s="1"/>
  <c r="K104" i="1"/>
  <c r="K101" i="1"/>
  <c r="K100" i="1"/>
  <c r="K99" i="1"/>
  <c r="K102" i="1" s="1"/>
  <c r="K96" i="1"/>
  <c r="K95" i="1"/>
  <c r="K94" i="1"/>
  <c r="K97" i="1" s="1"/>
  <c r="K90" i="1"/>
  <c r="K91" i="1"/>
  <c r="K88" i="1"/>
  <c r="K89" i="1"/>
  <c r="K86" i="1"/>
  <c r="K84" i="1"/>
  <c r="K92" i="1" s="1"/>
  <c r="K85" i="1"/>
  <c r="K81" i="1"/>
  <c r="K80" i="1"/>
  <c r="K79" i="1"/>
  <c r="K82" i="1" s="1"/>
  <c r="K74" i="1"/>
  <c r="K75" i="1" s="1"/>
  <c r="K71" i="1"/>
  <c r="K70" i="1"/>
  <c r="K72" i="1" s="1"/>
  <c r="K68" i="1"/>
  <c r="K67" i="1"/>
  <c r="K69" i="1" s="1"/>
  <c r="K65" i="1"/>
  <c r="K64" i="1"/>
  <c r="K66" i="1" s="1"/>
  <c r="K58" i="1"/>
  <c r="K62" i="1" s="1"/>
  <c r="K61" i="1"/>
  <c r="K60" i="1"/>
  <c r="K54" i="1"/>
  <c r="K53" i="1"/>
  <c r="K55" i="1" s="1"/>
  <c r="K51" i="1"/>
  <c r="K49" i="1"/>
  <c r="K52" i="1" s="1"/>
  <c r="K43" i="1"/>
  <c r="K45" i="1"/>
  <c r="K44" i="1"/>
  <c r="K42" i="1"/>
  <c r="K46" i="1" s="1"/>
  <c r="K39" i="1"/>
  <c r="K38" i="1"/>
  <c r="K40" i="1" s="1"/>
  <c r="K36" i="1"/>
  <c r="K35" i="1"/>
  <c r="K34" i="1"/>
  <c r="K37" i="1" s="1"/>
  <c r="K27" i="1"/>
  <c r="K26" i="1"/>
  <c r="K23" i="1"/>
  <c r="K22" i="1"/>
  <c r="K21" i="1"/>
  <c r="K25" i="1"/>
  <c r="K24" i="1"/>
  <c r="K31" i="1"/>
  <c r="K30" i="1"/>
  <c r="K29" i="1"/>
  <c r="K28" i="1"/>
  <c r="K19" i="1"/>
  <c r="K17" i="1"/>
  <c r="K16" i="1"/>
  <c r="K18" i="1"/>
  <c r="K13" i="1"/>
  <c r="K11" i="1"/>
  <c r="K14" i="1"/>
  <c r="K9" i="1"/>
</calcChain>
</file>

<file path=xl/sharedStrings.xml><?xml version="1.0" encoding="utf-8"?>
<sst xmlns="http://schemas.openxmlformats.org/spreadsheetml/2006/main" count="344" uniqueCount="262">
  <si>
    <t>09.18.07</t>
  </si>
  <si>
    <t>09.18.04.006</t>
  </si>
  <si>
    <t>09.18.07.003</t>
  </si>
  <si>
    <t>09.18.07.006</t>
  </si>
  <si>
    <t>09.18.07.009</t>
  </si>
  <si>
    <t>09.18.07.012</t>
  </si>
  <si>
    <t>09.18.08.003</t>
  </si>
  <si>
    <t>09.18.08.006</t>
  </si>
  <si>
    <t>09.18.30.012</t>
  </si>
  <si>
    <t>09.18.30.009</t>
  </si>
  <si>
    <t>09.18.08.012</t>
  </si>
  <si>
    <t>(EX LOTTO 34)</t>
  </si>
  <si>
    <t>09.27.04.006</t>
  </si>
  <si>
    <t>09.27</t>
  </si>
  <si>
    <t>(EX LOTTO 36)</t>
  </si>
  <si>
    <t>SACCA DI RACCOLTA DELL'URINA, DA GAMBA:
monouso</t>
  </si>
  <si>
    <t>09.27.05.003</t>
  </si>
  <si>
    <t>SACCA DI RACCOLTA DELL'URINA, DA LETTO: riutilizzabile con rubinetto di scarico</t>
  </si>
  <si>
    <t>09.27.05.006</t>
  </si>
  <si>
    <t>09.27.04.003</t>
  </si>
  <si>
    <t>09.21.18.003</t>
  </si>
  <si>
    <t>(EX LOTTO 24)</t>
  </si>
  <si>
    <t>09.24.03.006</t>
  </si>
  <si>
    <t>(EX LOTTO 25)</t>
  </si>
  <si>
    <t>09.24.06.006</t>
  </si>
  <si>
    <t>(EX LOTTO 26)</t>
  </si>
  <si>
    <t>09.24.06.009</t>
  </si>
  <si>
    <t>09.24.06.103</t>
  </si>
  <si>
    <t>09.24.06.303</t>
  </si>
  <si>
    <t>09.24.06.503</t>
  </si>
  <si>
    <t>(EX LOTTO 28)</t>
  </si>
  <si>
    <t>(EX LOTTO 30)</t>
  </si>
  <si>
    <t>09.24.06.403</t>
  </si>
  <si>
    <t>09.24.06.203</t>
  </si>
  <si>
    <t>(EX LOTTO 32)</t>
  </si>
  <si>
    <t>09.24.06.603</t>
  </si>
  <si>
    <t>09.24.21.003</t>
  </si>
  <si>
    <t>(EX LOTTO 33)</t>
  </si>
  <si>
    <t>04.49</t>
  </si>
  <si>
    <t>(EX LOTTO 38)</t>
  </si>
  <si>
    <t>04.49.03.103</t>
  </si>
  <si>
    <t>(EX LOTTO 39)</t>
  </si>
  <si>
    <t>04.49.03.106</t>
  </si>
  <si>
    <t>(EX LOTTO 40)</t>
  </si>
  <si>
    <t>04.49.03.109</t>
  </si>
  <si>
    <t>(EX LOTTO 44)</t>
  </si>
  <si>
    <t>04.49.09.303</t>
  </si>
  <si>
    <t xml:space="preserve"> (EX LOTTO 45)</t>
  </si>
  <si>
    <t>04.49.09.306</t>
  </si>
  <si>
    <t>(EX LOTTO 46)</t>
  </si>
  <si>
    <t>04.49.09.309</t>
  </si>
  <si>
    <t>(EX LOTTO 47)</t>
  </si>
  <si>
    <t>04.49.12.403</t>
  </si>
  <si>
    <t>(EX LOTTO 48)</t>
  </si>
  <si>
    <t>04.49.15.503</t>
  </si>
  <si>
    <t>cm 15 x 15 (corrispondente ad una superficie attiva di 225 cm² +/- 10%)</t>
  </si>
  <si>
    <t>(EX LOTTO 49)</t>
  </si>
  <si>
    <t>04.49.15.506</t>
  </si>
  <si>
    <t>cm 10 x 10 (corrispondente ad una superficie attiva di 100 cm² +/- 10%)</t>
  </si>
  <si>
    <t>(EX LOTTO 50)</t>
  </si>
  <si>
    <t>04.49.15.509</t>
  </si>
  <si>
    <t>cm 10 x 20 (corrispondente ad una superficie attiva di 200 cm² +/- 10%)</t>
  </si>
  <si>
    <t>(EX LOTTO 51)</t>
  </si>
  <si>
    <t>04.49.18.603</t>
  </si>
  <si>
    <t>(EX LOTTO 52)</t>
  </si>
  <si>
    <t>04.49.18.606</t>
  </si>
  <si>
    <t>(EX LOTTO 53)</t>
  </si>
  <si>
    <t>04.49.18.609</t>
  </si>
  <si>
    <t>cm 15 x 20 (corrispondente ad una superficie attiva di 300 cm² +/- 10%)</t>
  </si>
  <si>
    <t>(EX LOTTO 54)</t>
  </si>
  <si>
    <t>04.49.21.633</t>
  </si>
  <si>
    <t>(EX LOTTO 55)</t>
  </si>
  <si>
    <t>04.49.24.703</t>
  </si>
  <si>
    <t>(EX LOTTO 56)</t>
  </si>
  <si>
    <t>04.49.27.903</t>
  </si>
  <si>
    <t>mt.</t>
  </si>
  <si>
    <t>09.24</t>
  </si>
  <si>
    <t>09.18</t>
  </si>
  <si>
    <t>AUSILI PER STOMIA</t>
  </si>
  <si>
    <t>09.18.04</t>
  </si>
  <si>
    <t>09.18.05</t>
  </si>
  <si>
    <t>(EX LOTTO 3)</t>
  </si>
  <si>
    <t>09.18.05.003</t>
  </si>
  <si>
    <t>(EX LOTTO 4)</t>
  </si>
  <si>
    <t>09.18.05.006</t>
  </si>
  <si>
    <t>EX LOTTI</t>
  </si>
  <si>
    <t>09.18.04.003</t>
  </si>
  <si>
    <t>(EX LOTTO 1)</t>
  </si>
  <si>
    <t>(EX LOTTO 2)</t>
  </si>
  <si>
    <t>CONVOGLIATORI URINARI</t>
  </si>
  <si>
    <t>CONDOM PER URINA</t>
  </si>
  <si>
    <t>(EX LOTTO 5)</t>
  </si>
  <si>
    <t>(EX LOTTO 7)</t>
  </si>
  <si>
    <t>(EX LOTTO 6)</t>
  </si>
  <si>
    <t>(EX LOTTO 8)</t>
  </si>
  <si>
    <t>09.18.08</t>
  </si>
  <si>
    <t>(EX LOTTO 9)</t>
  </si>
  <si>
    <t>(EX LOTTO 10)</t>
  </si>
  <si>
    <t>(EX LOTTO 11)</t>
  </si>
  <si>
    <t>09.18.08.009</t>
  </si>
  <si>
    <t>(EX LOTTO 12)</t>
  </si>
  <si>
    <t>09.18.24</t>
  </si>
  <si>
    <t>09.18.24.003</t>
  </si>
  <si>
    <t>(EX LOTTO 13)</t>
  </si>
  <si>
    <t>(EX LOTTO 14)</t>
  </si>
  <si>
    <t>09.18.24.006</t>
  </si>
  <si>
    <t>(EX LOTTO 15)</t>
  </si>
  <si>
    <t>09.18.24.009</t>
  </si>
  <si>
    <t>(EX LOTTO 16)</t>
  </si>
  <si>
    <t>09.18.24.012</t>
  </si>
  <si>
    <t>(EX LOTTO 17)</t>
  </si>
  <si>
    <t>09.18.24.015</t>
  </si>
  <si>
    <t>09.18.30</t>
  </si>
  <si>
    <t>(EX LOTTO 18)</t>
  </si>
  <si>
    <t>09.18.30.003</t>
  </si>
  <si>
    <t>(EX LOTTO 19)</t>
  </si>
  <si>
    <t>09.18.30.006</t>
  </si>
  <si>
    <r>
      <rPr>
        <b/>
        <sz val="12"/>
        <rFont val="Calibri"/>
        <family val="2"/>
        <scheme val="minor"/>
      </rPr>
      <t>Salviettine per detersione (salviette - contenitori spray varie misure)</t>
    </r>
    <r>
      <rPr>
        <sz val="12"/>
        <rFont val="Calibri"/>
        <family val="2"/>
        <scheme val="minor"/>
      </rPr>
      <t xml:space="preserve">
rilasciano una pellicola protettiva per le zone peristomali consentendone una adeguata detersione (la pellicola [o film] da applicare sulla pelle può anche essere rilasciata da un contenitore spray che la contiene)
DM.2017</t>
    </r>
  </si>
  <si>
    <r>
      <rPr>
        <b/>
        <sz val="12"/>
        <rFont val="Calibri"/>
        <family val="2"/>
        <scheme val="minor"/>
      </rPr>
      <t>Pasta solidificata</t>
    </r>
    <r>
      <rPr>
        <sz val="12"/>
        <rFont val="Calibri"/>
        <family val="2"/>
        <scheme val="minor"/>
      </rPr>
      <t xml:space="preserve">
può presentarsi in forme differenti, è ritagliabile per realizzare un'azione livellatrice e/o riempitiva sull'addome degli assistiti che presentano una superficie peristomale irregolare.
</t>
    </r>
    <r>
      <rPr>
        <b/>
        <sz val="12"/>
        <rFont val="Calibri"/>
        <family val="2"/>
        <scheme val="minor"/>
      </rPr>
      <t>NOTA:</t>
    </r>
    <r>
      <rPr>
        <sz val="12"/>
        <rFont val="Calibri"/>
        <family val="2"/>
        <scheme val="minor"/>
      </rPr>
      <t xml:space="preserve"> da prescriversi esclusivamente in questi casi.
DM.2017</t>
    </r>
  </si>
  <si>
    <t>(EX LOTTO 20)</t>
  </si>
  <si>
    <t>(EX LOTTO 21)</t>
  </si>
  <si>
    <t>Salvietta</t>
  </si>
  <si>
    <t>Spry a ml</t>
  </si>
  <si>
    <t>RACCOGLITORI DI URINA</t>
  </si>
  <si>
    <t>(EX LOTTO 35)</t>
  </si>
  <si>
    <t>(EX LOTTO 37)</t>
  </si>
  <si>
    <t>SACCA DI RACCOLTA DELL'URINA, DA GAMBA:
riutilizzabile</t>
  </si>
  <si>
    <t>(EX LOTTO 22)</t>
  </si>
  <si>
    <t>(EX LOTTO 23)</t>
  </si>
  <si>
    <t>09.24.03.003</t>
  </si>
  <si>
    <t>09.24.06</t>
  </si>
  <si>
    <t>(EX LOTTO 29)</t>
  </si>
  <si>
    <t>(EX LOTTO 31)</t>
  </si>
  <si>
    <t>09.24.21</t>
  </si>
  <si>
    <t>04</t>
  </si>
  <si>
    <t>PRODOTTI PER TERAPIE PERSONALI</t>
  </si>
  <si>
    <t>04.49.06.203</t>
  </si>
  <si>
    <t>04.49.06.206</t>
  </si>
  <si>
    <t>04.49.06.209</t>
  </si>
  <si>
    <t>(EX LOTTO 41)</t>
  </si>
  <si>
    <t xml:space="preserve"> (EX LOTTO 42)</t>
  </si>
  <si>
    <t xml:space="preserve"> (EX LOTTO 43)</t>
  </si>
  <si>
    <t>COMPONENTI</t>
  </si>
  <si>
    <t>Placche</t>
  </si>
  <si>
    <t>Sacche</t>
  </si>
  <si>
    <t>(EX LOTTO 27)</t>
  </si>
  <si>
    <t>09.24.03</t>
  </si>
  <si>
    <t>CODICE ISO
DM. 2017</t>
  </si>
  <si>
    <t>TIPOLOGIA</t>
  </si>
  <si>
    <t>TOTALE LOTTO 1</t>
  </si>
  <si>
    <t>TOTALE LOTTO 2</t>
  </si>
  <si>
    <t>TOTALE LOTTO 3</t>
  </si>
  <si>
    <t>TOTALE LOTTO 4</t>
  </si>
  <si>
    <t>TOTALE LOTTO 5</t>
  </si>
  <si>
    <t>TOTALE LOTTO 6</t>
  </si>
  <si>
    <t>TOTALE LOTTO 7</t>
  </si>
  <si>
    <t>TOTALE LOTTO 8</t>
  </si>
  <si>
    <t>TOTALE LOTTO 9</t>
  </si>
  <si>
    <t>TOTALE LOTTO 10</t>
  </si>
  <si>
    <t>TOTALE LOTTO 11</t>
  </si>
  <si>
    <t>TOTALE LOTTO 12</t>
  </si>
  <si>
    <t>TOTALE LOTTO 13</t>
  </si>
  <si>
    <t>TOTALE LOTTO 14</t>
  </si>
  <si>
    <t>TOTALE LOTTO 15</t>
  </si>
  <si>
    <t>TOTALE LOTTO 16</t>
  </si>
  <si>
    <t>TOTALE LOTTO 17</t>
  </si>
  <si>
    <t>a nastro (espressa in superficie attiva) cm 2 x cm 35 circa</t>
  </si>
  <si>
    <r>
      <rPr>
        <b/>
        <sz val="12"/>
        <color theme="1"/>
        <rFont val="Calibri"/>
        <family val="2"/>
        <scheme val="minor"/>
      </rPr>
      <t>SISTEMA AD IRRIGAZIONE</t>
    </r>
    <r>
      <rPr>
        <sz val="12"/>
        <color theme="1"/>
        <rFont val="Calibri"/>
        <family val="2"/>
        <scheme val="minor"/>
      </rPr>
      <t xml:space="preserve">
</t>
    </r>
    <r>
      <rPr>
        <b/>
        <sz val="12"/>
        <color theme="1"/>
        <rFont val="Calibri"/>
        <family val="2"/>
        <scheme val="minor"/>
      </rPr>
      <t>AUSILI PER IRRIGAZIONE DELL'INTESTINO</t>
    </r>
    <r>
      <rPr>
        <sz val="12"/>
        <color theme="1"/>
        <rFont val="Calibri"/>
        <family val="2"/>
        <scheme val="minor"/>
      </rPr>
      <t xml:space="preserve">
L'irrigazione, restituendo un ritmo alla motilità intestinale dell'assistito, consente di ottenere un periodo di riposo intestinale. È controindicata per utenti cui è stato diagnosticato il c.d. "colon residuo" (regolarità e ritmicità spontanea delle evacuazioni; con patologia pregressa: malattia diverticolare, Morbo di Crohn; con colon irritabile); in presenza di ernia peristomale, prolasso, stenosi, recidiva stomale; assistiti con inabilità fisica, psichica o chemio-terapica. È consigliabile proporre l'inizio di tale pratica dopo un mese circa dall'intervento; la prescrizione indicherà la frequenza della procedura di irrigazione sulla base del tipo di peristalsi e del volume del colon residuo.
</t>
    </r>
    <r>
      <rPr>
        <b/>
        <sz val="12"/>
        <color theme="1"/>
        <rFont val="Calibri"/>
        <family val="2"/>
        <scheme val="minor"/>
      </rPr>
      <t>NOTA:</t>
    </r>
    <r>
      <rPr>
        <sz val="12"/>
        <color theme="1"/>
        <rFont val="Calibri"/>
        <family val="2"/>
        <scheme val="minor"/>
      </rPr>
      <t xml:space="preserve"> l'irrigazione consente all'assistito colostomizzato un periodo di 24-48 ore di relativa continenza.
</t>
    </r>
    <r>
      <rPr>
        <b/>
        <sz val="12"/>
        <color theme="1"/>
        <rFont val="Calibri"/>
        <family val="2"/>
        <scheme val="minor"/>
      </rPr>
      <t>NOTA:</t>
    </r>
    <r>
      <rPr>
        <sz val="12"/>
        <color theme="1"/>
        <rFont val="Calibri"/>
        <family val="2"/>
        <scheme val="minor"/>
      </rPr>
      <t xml:space="preserve"> la quantità erogabile di tali ausili deve essere esplicitamente indicata nella prescrizione dello specialista prima di procedere all'acquisto.
DM.2017</t>
    </r>
  </si>
  <si>
    <t>04,49</t>
  </si>
  <si>
    <t>LOTTO</t>
  </si>
  <si>
    <r>
      <t xml:space="preserve">SISTEMA 1 PEZZO COLOILEOSTOMIA A FONDO CHIUSO
SACCHE PER STOMIA, A UN PEZZO, FONDO CHIUSO
</t>
    </r>
    <r>
      <rPr>
        <sz val="12"/>
        <color theme="1"/>
        <rFont val="Calibri"/>
        <family val="2"/>
        <scheme val="minor"/>
      </rPr>
      <t>dispositivi dotati di filtro antiodore, barriera protettiva autoportante in idrocolloidi o anello protettivo (in gomma naturale Karaya o diverso materiale), supporto adesivo microporoso e ipoallergenico; sul lato-corpo, rivestimento antitraspirante (in TNT o analogo materiale) e sul lato esposto, rivestimento in materiale opaco o trasparente.
DM. 2017</t>
    </r>
  </si>
  <si>
    <r>
      <t xml:space="preserve">Sacca per colostomia a fondo chiuso
</t>
    </r>
    <r>
      <rPr>
        <sz val="12"/>
        <rFont val="Calibri"/>
        <family val="2"/>
        <scheme val="minor"/>
      </rPr>
      <t>DM. 2017</t>
    </r>
  </si>
  <si>
    <r>
      <rPr>
        <b/>
        <sz val="12"/>
        <rFont val="Calibri"/>
        <family val="2"/>
        <scheme val="minor"/>
      </rPr>
      <t xml:space="preserve">Sacca per colostomia a fondo chiuso per stomi introflessi
</t>
    </r>
    <r>
      <rPr>
        <sz val="12"/>
        <rFont val="Calibri"/>
        <family val="2"/>
        <scheme val="minor"/>
      </rPr>
      <t>(stomia a filo, retratto, situato in una piega cutanea o in una cicatrice)
NOTA - Le quantità massime erogabili sono da intendersi per ogni stomia e sono incrementabili, a giudizio dello specialista prescrittore, fino al 50% nel periodo iniziale di assistenza ed addestramento all'uso di durata non superiore a 6 mesi.
DM.2017</t>
    </r>
  </si>
  <si>
    <r>
      <t xml:space="preserve">Sistema per colostomia </t>
    </r>
    <r>
      <rPr>
        <sz val="12"/>
        <rFont val="Calibri"/>
        <family val="2"/>
        <scheme val="minor"/>
      </rPr>
      <t>(placca adesiva con flangia + sacche a fondo chiuso)</t>
    </r>
    <r>
      <rPr>
        <b/>
        <sz val="12"/>
        <rFont val="Calibri"/>
        <family val="2"/>
        <scheme val="minor"/>
      </rPr>
      <t xml:space="preserve">
</t>
    </r>
    <r>
      <rPr>
        <sz val="12"/>
        <rFont val="Calibri"/>
        <family val="2"/>
        <scheme val="minor"/>
      </rPr>
      <t>DM.2017</t>
    </r>
  </si>
  <si>
    <r>
      <t xml:space="preserve">Sistema per colostomia </t>
    </r>
    <r>
      <rPr>
        <sz val="12"/>
        <rFont val="Calibri"/>
        <family val="2"/>
        <scheme val="minor"/>
      </rPr>
      <t>(placca adesiva con flangia a convessità integrale per stomi  introflessi (stoma a filo, retratto o situato in una piega cutanea e/o in una cicatrice + sacca a fondo chiuso)</t>
    </r>
    <r>
      <rPr>
        <b/>
        <sz val="12"/>
        <rFont val="Calibri"/>
        <family val="2"/>
        <scheme val="minor"/>
      </rPr>
      <t xml:space="preserve">
</t>
    </r>
    <r>
      <rPr>
        <sz val="12"/>
        <rFont val="Calibri"/>
        <family val="2"/>
        <scheme val="minor"/>
      </rPr>
      <t>DM.2017</t>
    </r>
  </si>
  <si>
    <r>
      <rPr>
        <b/>
        <sz val="12"/>
        <rFont val="Calibri"/>
        <family val="2"/>
        <scheme val="minor"/>
      </rPr>
      <t xml:space="preserve">Sistema per Ileostomia </t>
    </r>
    <r>
      <rPr>
        <sz val="12"/>
        <rFont val="Calibri"/>
        <family val="2"/>
        <scheme val="minor"/>
      </rPr>
      <t>(placca adesiva con flangia + sacche a fondo aperto)
DM. 2017</t>
    </r>
  </si>
  <si>
    <r>
      <t>Sistema per Ileostomia</t>
    </r>
    <r>
      <rPr>
        <sz val="12"/>
        <rFont val="Calibri"/>
        <family val="2"/>
        <scheme val="minor"/>
      </rPr>
      <t xml:space="preserve"> (placca adesiva con flangia a convessità integrale per ileostomie introflesse (stoma a filo, retratto o situato in una piega cutanea e/o in una cicatrice) + sacche a fondo aperto)</t>
    </r>
    <r>
      <rPr>
        <b/>
        <sz val="12"/>
        <rFont val="Calibri"/>
        <family val="2"/>
        <scheme val="minor"/>
      </rPr>
      <t xml:space="preserve">
</t>
    </r>
    <r>
      <rPr>
        <sz val="12"/>
        <rFont val="Calibri"/>
        <family val="2"/>
        <scheme val="minor"/>
      </rPr>
      <t>DM. 2017</t>
    </r>
  </si>
  <si>
    <r>
      <rPr>
        <b/>
        <sz val="12"/>
        <rFont val="Calibri"/>
        <family val="2"/>
        <scheme val="minor"/>
      </rPr>
      <t>Sistema  per  Urostomia</t>
    </r>
    <r>
      <rPr>
        <sz val="12"/>
        <rFont val="Calibri"/>
        <family val="2"/>
        <scheme val="minor"/>
      </rPr>
      <t xml:space="preserve">  (placca  adesiva  con flangia a convessità integrale per urostomie introflesse (stoma a filo, retratto o situato in un  piega  cutanea  e/o  in  una  cicatrice)  + (sacche a fondo aperto)
DM.2017</t>
    </r>
  </si>
  <si>
    <r>
      <t xml:space="preserve">Sistema di irrigazione completo
</t>
    </r>
    <r>
      <rPr>
        <sz val="12"/>
        <rFont val="Calibri"/>
        <family val="2"/>
        <scheme val="minor"/>
      </rPr>
      <t>composto da: borsa graduata per l’acqua, cono anatomico e cannula, sistema di regolazione del flusso con o senza visualizzazione del volume, cintura di fissaggio con o senza placca e sacche di scarico.</t>
    </r>
    <r>
      <rPr>
        <b/>
        <sz val="12"/>
        <rFont val="Calibri"/>
        <family val="2"/>
        <scheme val="minor"/>
      </rPr>
      <t xml:space="preserve">
</t>
    </r>
    <r>
      <rPr>
        <sz val="12"/>
        <rFont val="Calibri"/>
        <family val="2"/>
        <scheme val="minor"/>
      </rPr>
      <t>DM.2017</t>
    </r>
  </si>
  <si>
    <r>
      <t xml:space="preserve">sacche di scarico trasparenti a fondo aperto per irrigazione, con barriera autoportante o adesivo o flangia.
</t>
    </r>
    <r>
      <rPr>
        <sz val="12"/>
        <rFont val="Calibri"/>
        <family val="2"/>
        <scheme val="minor"/>
      </rPr>
      <t>DM.2017</t>
    </r>
  </si>
  <si>
    <r>
      <t>mini sacca post‑irrigazione con barriera autoportante, filtro incorporato e lato interno in TNT assorbente.
NOTA –</t>
    </r>
    <r>
      <rPr>
        <sz val="12"/>
        <rFont val="Calibri"/>
        <family val="2"/>
        <scheme val="minor"/>
      </rPr>
      <t xml:space="preserve"> La prescrizione del sistema di irrigazione completo è alternativa alla prescrizione combinata dell'irrigatore e delle sacche di scarico. La prescrizione del materiale per irrigazione e l'indicazione della relativa frequenza rimodulano il quantitativo massimo concedibile di ausili per stomia. Le quantità del tappo ad espansione sono correlate alle specifiche condizioni della persona riportate dalla prescrizione così come quelle delle mini sacche post irrigazione. </t>
    </r>
    <r>
      <rPr>
        <b/>
        <sz val="12"/>
        <rFont val="Calibri"/>
        <family val="2"/>
        <scheme val="minor"/>
      </rPr>
      <t xml:space="preserve">
</t>
    </r>
    <r>
      <rPr>
        <sz val="12"/>
        <rFont val="Calibri"/>
        <family val="2"/>
        <scheme val="minor"/>
      </rPr>
      <t>DM. 2017</t>
    </r>
  </si>
  <si>
    <r>
      <t xml:space="preserve">Irrigatore semplice
</t>
    </r>
    <r>
      <rPr>
        <sz val="12"/>
        <rFont val="Calibri"/>
        <family val="2"/>
        <scheme val="minor"/>
      </rPr>
      <t>composto da: borsa graduata per l’acqua, cono anatomico e cannula, sistema di regolazione del flusso con o senza visualizzazione del volume, cintura di fissaggio con o senza placca e sacche di scarico.
DM. 2017</t>
    </r>
  </si>
  <si>
    <r>
      <t xml:space="preserve">tappo ad espansione o post irrigazione non ad espansione, con filtro incorporato.
</t>
    </r>
    <r>
      <rPr>
        <sz val="12"/>
        <rFont val="Calibri"/>
        <family val="2"/>
        <scheme val="minor"/>
      </rPr>
      <t>DM.2017</t>
    </r>
  </si>
  <si>
    <r>
      <t xml:space="preserve">PROTETTORI DELLO STOMA E CUTE PERISTOMALE </t>
    </r>
    <r>
      <rPr>
        <sz val="12"/>
        <rFont val="Calibri"/>
        <family val="2"/>
        <scheme val="minor"/>
      </rPr>
      <t>DM.2017</t>
    </r>
  </si>
  <si>
    <r>
      <t xml:space="preserve">pasta o pomata protettiva, ad azione emolliente e/o eudermica
</t>
    </r>
    <r>
      <rPr>
        <sz val="12"/>
        <rFont val="Calibri"/>
        <family val="2"/>
        <scheme val="minor"/>
      </rPr>
      <t>DM.2017</t>
    </r>
  </si>
  <si>
    <r>
      <t xml:space="preserve">polvere protettiva per zone peristomali.
</t>
    </r>
    <r>
      <rPr>
        <sz val="12"/>
        <rFont val="Calibri"/>
        <family val="2"/>
        <scheme val="minor"/>
      </rPr>
      <t>DM.2017</t>
    </r>
  </si>
  <si>
    <r>
      <rPr>
        <b/>
        <sz val="12"/>
        <color theme="1"/>
        <rFont val="Calibri"/>
        <family val="2"/>
        <scheme val="minor"/>
      </rPr>
      <t>SACCA DI RACCOLTA DELL'URINA, DA LETTO:</t>
    </r>
    <r>
      <rPr>
        <b/>
        <sz val="12"/>
        <color rgb="FFFF0000"/>
        <rFont val="Calibri"/>
        <family val="2"/>
        <scheme val="minor"/>
      </rPr>
      <t xml:space="preserve">
</t>
    </r>
    <r>
      <rPr>
        <sz val="12"/>
        <color theme="1"/>
        <rFont val="Calibri"/>
        <family val="2"/>
        <scheme val="minor"/>
      </rPr>
      <t>dispositivo di capacità variabile, tubo di raccordo e collegamento al catetere uretrale (o alla guaina esterna) di diversa lunghezza (da riportare nella prescrizione), indicazione prestampata del volume raccolto, valvola antireflusso che evita la risalita delle urine, limitando i rischi di infezione retrograda.
DM.2017</t>
    </r>
  </si>
  <si>
    <r>
      <t>Monouso a fondo chiuso</t>
    </r>
    <r>
      <rPr>
        <sz val="12"/>
        <color theme="1"/>
        <rFont val="Calibri"/>
        <family val="2"/>
        <scheme val="minor"/>
      </rPr>
      <t xml:space="preserve">
</t>
    </r>
    <r>
      <rPr>
        <b/>
        <sz val="12"/>
        <color theme="1"/>
        <rFont val="Calibri"/>
        <family val="2"/>
        <scheme val="minor"/>
      </rPr>
      <t>NOTA:</t>
    </r>
    <r>
      <rPr>
        <sz val="12"/>
        <color theme="1"/>
        <rFont val="Calibri"/>
        <family val="2"/>
        <scheme val="minor"/>
      </rPr>
      <t xml:space="preserve"> in genere, la scelta del modello monouso è da riservarsi agli assistiti per i quali è prevista una cateterizzazione di breve durata.
DM.2017</t>
    </r>
  </si>
  <si>
    <r>
      <t xml:space="preserve">SACCA DI RACCOLTA DELL'URINA, DA GAMBA:
</t>
    </r>
    <r>
      <rPr>
        <sz val="12"/>
        <color theme="1"/>
        <rFont val="Calibri"/>
        <family val="2"/>
        <scheme val="minor"/>
      </rPr>
      <t xml:space="preserve">dispositivo di capacità variabile, tubo di raccordo di misure varie (da indicare nella prescrizione), dotata di valvola antireflusso, con sistema antisciabordio, con o senza rivestimento in TNT sul lato gamba, con o senza sistema antitorsione, dotata di rubinetto di scarico.
</t>
    </r>
    <r>
      <rPr>
        <b/>
        <sz val="12"/>
        <color theme="1"/>
        <rFont val="Calibri"/>
        <family val="2"/>
        <scheme val="minor"/>
      </rPr>
      <t>NOTA:</t>
    </r>
    <r>
      <rPr>
        <sz val="12"/>
        <color theme="1"/>
        <rFont val="Calibri"/>
        <family val="2"/>
        <scheme val="minor"/>
      </rPr>
      <t xml:space="preserve"> la scelta del particolare sistema di fissaggio (laccetti di gomma o fascette di lycra con bottoni di plastica, chiusura a ve(cro) deve essere riportata nella pescrizione prima di procedere all'acquisto del dispositivo.
DM. 2017</t>
    </r>
  </si>
  <si>
    <r>
      <rPr>
        <b/>
        <sz val="12"/>
        <color rgb="FF000000"/>
        <rFont val="Calibri"/>
        <family val="2"/>
        <scheme val="minor"/>
      </rPr>
      <t>CATETERI VESCICALI A PERMANENZA (o autostatici)</t>
    </r>
    <r>
      <rPr>
        <sz val="12"/>
        <color rgb="FF000000"/>
        <rFont val="Calibri"/>
        <family val="2"/>
        <scheme val="minor"/>
      </rPr>
      <t xml:space="preserve"> dispositivi in confezione singola sterile, in silicone puro 100%; il palloncino a parete sottile (volume circa 10 ml) deve adattarsi alle differenze anatomiche del collo della vescica. Le misure (lunghezza e calibro) e il tipo di punta devono essere scelte in base alla conformazione e alle misure dell’assistito (in genere, è presente il codice a colori sulla valvola per l’individuazione immediata della misura limitando il rischio di errori) e devono essere riportate nella prescrizione specialistica prima di procedere all’acquisto.
</t>
    </r>
    <r>
      <rPr>
        <b/>
        <sz val="12"/>
        <color rgb="FF000000"/>
        <rFont val="Calibri"/>
        <family val="2"/>
        <scheme val="minor"/>
      </rPr>
      <t>Indicazioni.</t>
    </r>
    <r>
      <rPr>
        <sz val="12"/>
        <color rgb="FF000000"/>
        <rFont val="Calibri"/>
        <family val="2"/>
        <scheme val="minor"/>
      </rPr>
      <t xml:space="preserve">
L’esigenza del posizionamento di un catetere a permanenza è indicata nelle seguenti condizioni: presenza di lesioni anatomiche delle basse vie urinarie che rendono impossibile un cateterismo intermittente; insufficiente manualità dell’assistito tale da rendere molto complicata l’auto-gestione del cateterismo intermittente; incontinenza urinaria grave in assistiti con ulcere da decubito; soggetti anziani non collaborativi; pazienti terminali.
DM. 2017</t>
    </r>
  </si>
  <si>
    <r>
      <t xml:space="preserve">catetere a permanenza tipo Foley a due vie con scanalature
</t>
    </r>
    <r>
      <rPr>
        <sz val="12"/>
        <rFont val="Calibri"/>
        <family val="2"/>
        <scheme val="minor"/>
      </rPr>
      <t>il dispositivo monouso è provvisto di scanalature longitudinali su tutta la superficie esterna per favorire il deflusso delle secrezioni uretrali; indicato per assistiti che necessitano di una superficie di contatto catetere/mucosa ridotta.
DM. 2017</t>
    </r>
  </si>
  <si>
    <r>
      <rPr>
        <b/>
        <sz val="12"/>
        <rFont val="Calibri"/>
        <family val="2"/>
        <scheme val="minor"/>
      </rPr>
      <t xml:space="preserve">Catetere  a  permanenza  tipo  Foley  a  due  vie  senza scanalature
</t>
    </r>
    <r>
      <rPr>
        <sz val="12"/>
        <rFont val="Calibri"/>
        <family val="2"/>
        <scheme val="minor"/>
      </rPr>
      <t>DM. 2017</t>
    </r>
  </si>
  <si>
    <r>
      <t xml:space="preserve">catetere autolubrificante idrofilo in PVP o analogo materiale (NON PRONTO ALL'USO)
</t>
    </r>
    <r>
      <rPr>
        <sz val="12"/>
        <rFont val="Calibri"/>
        <family val="2"/>
        <scheme val="minor"/>
      </rPr>
      <t>in confezione singola sterile; la superficie idrofila va attivata prima dell’inserimento aggiungendo acqua o soluzione fisiologica (non inclusa nella confezione). Le misure (lunghezza e calibro) e il tipo di punta devono essere scelte in base alle caratteristiche dell’assistito e riportate esplicitamente nella prescrizione prima di procedere all’acquisto.
DM.2017</t>
    </r>
  </si>
  <si>
    <r>
      <t xml:space="preserve">catetere/tutore per ureterocutaneostomia
</t>
    </r>
    <r>
      <rPr>
        <sz val="12"/>
        <rFont val="Calibri"/>
        <family val="2"/>
        <scheme val="minor"/>
      </rPr>
      <t>dispositivo in confezione singola sterile, trasparente, in poliuretano, silicone (o analoghi materiali che ne consentano l’uso per una lunga permanenza), con alette di bloccaggio e disco di fissaggio (per il posizionamento in situ), con foro centrale e fori di drenaggio posti lungo la superficie. La lunghezza (di solito, 25 cm) e il diametro devono essere riportati in dettaglio nella prescrizione specialistica prima di procedere all’acquisto.
DM.2017</t>
    </r>
  </si>
  <si>
    <r>
      <t>CATETERI VESCICALI A INTERMITTENZA
NOTA –</t>
    </r>
    <r>
      <rPr>
        <sz val="12"/>
        <rFont val="Calibri"/>
        <family val="2"/>
        <scheme val="minor"/>
      </rPr>
      <t xml:space="preserve"> Per i bambini fino a 6 anni di età, la quantità massima è incrementabile in relazione a specifiche esigenze individuali segnalate dallo specialista prescrittore. Per la generalità dei casi, le quantità massime erogabili dei cateteri di drenaggio sono incrementabili, a giudizio dello specialista prescrittore, fino al 50% nel periodo iniziale di avvio al cateterismo di durata non superiore a 3 mesi.</t>
    </r>
    <r>
      <rPr>
        <b/>
        <sz val="12"/>
        <rFont val="Calibri"/>
        <family val="2"/>
        <scheme val="minor"/>
      </rPr>
      <t xml:space="preserve">
DM.2017</t>
    </r>
  </si>
  <si>
    <r>
      <t xml:space="preserve">Catetere in PVC in confezione singola sterile con punta Nelaton (dritta e di forma conica)
</t>
    </r>
    <r>
      <rPr>
        <sz val="12"/>
        <rFont val="Calibri"/>
        <family val="2"/>
        <scheme val="minor"/>
      </rPr>
      <t>La scelta delle misure (lunghezza e calibro), individuate in base alle caratteristiche dell’assistito, sono riportate esplicitamente nella prescrizione prima di procedere all’acquisto.
DM. 2017</t>
    </r>
  </si>
  <si>
    <r>
      <t xml:space="preserve">Catetere in PVC in confezione singola sterile con punta Tieman (leggermente ricurva)
</t>
    </r>
    <r>
      <rPr>
        <sz val="12"/>
        <rFont val="Calibri"/>
        <family val="2"/>
        <scheme val="minor"/>
      </rPr>
      <t>La scelta delle misure (lunghezza e calibro), individuate in base alle caratteristiche dell’assistito, sono riportate esplicitamente nella prescrizione prima di procedere all’acquisto.
DM. 2017</t>
    </r>
  </si>
  <si>
    <r>
      <t xml:space="preserve">Catetere autolubrificante a base di gel
</t>
    </r>
    <r>
      <rPr>
        <sz val="12"/>
        <rFont val="Calibri"/>
        <family val="2"/>
        <scheme val="minor"/>
      </rPr>
      <t>Il gel di lubrificazione che favorisce l’introduzione e ne riduce il traumatismo può presentarsi già adeso alla superficie del catetere oppure incorporato nella confezione in una apposita camera separata (al momento dell’uso si rompe il diaframma e il gel lubrifica il catetere). Le misure (lunghezza e calibro) e il tipo di punta devono essere scelte in base alle caratteristiche dell’assistito e riportate esplicitamente nella prescrizione prima di procedere all’acquisto.
DM.2017</t>
    </r>
  </si>
  <si>
    <r>
      <t xml:space="preserve">catetere autolubrificante a base di gel CON SACCA GRADUATA DI RACCOLTA
</t>
    </r>
    <r>
      <rPr>
        <sz val="12"/>
        <rFont val="Calibri"/>
        <family val="2"/>
        <scheme val="minor"/>
      </rPr>
      <t>in confezione singola sterile; il gel di lubrificazione può presentarsi già adeso alla superficie del catetere o incorporato nella confezione. Le misure (lunghezza e calibro) e il tipo di punta devono essere scelte in base alle caratteristiche dell’assistito e riportate esplicitamente nella prescrizione prima di procedere all’acquisto.
DM.2017</t>
    </r>
  </si>
  <si>
    <r>
      <t xml:space="preserve">Catetere autolubrificante idrofilo in PVP o analogo materiale (PRONTO ALL'USO)
</t>
    </r>
    <r>
      <rPr>
        <sz val="12"/>
        <rFont val="Calibri"/>
        <family val="2"/>
        <scheme val="minor"/>
      </rPr>
      <t>In confezione singola sterile; nella confezione è già contenuta la soluzione acquosa per l’attivazione della superficie. Le misure (lunghezza e calibro) e il tipo di punta devono essere scelte sulla base delle caratteristiche dell’assistito e riportate esplicitamente nella prescrizione prima di procedere all’acquisto.
DM.2017</t>
    </r>
  </si>
  <si>
    <r>
      <t xml:space="preserve">Catetere autolubrificante idrofilo CON SACCA GRADUATA DI RACCOLTA
</t>
    </r>
    <r>
      <rPr>
        <sz val="12"/>
        <rFont val="Calibri"/>
        <family val="2"/>
        <scheme val="minor"/>
      </rPr>
      <t xml:space="preserve">In confezione singola sterile; nella confezione è già contenuta la soluzione acquosa per l’attivazione della superficie. Le misure (lunghezza e calibro) e il tipo di punta devono essere scelte in base alle caratteristiche dell’assistito e riportate esplicitamente nella prescrizione prima di procedere all’acquisto.
</t>
    </r>
    <r>
      <rPr>
        <b/>
        <sz val="12"/>
        <rFont val="Calibri"/>
        <family val="2"/>
        <scheme val="minor"/>
      </rPr>
      <t>NOTA –</t>
    </r>
    <r>
      <rPr>
        <sz val="12"/>
        <rFont val="Calibri"/>
        <family val="2"/>
        <scheme val="minor"/>
      </rPr>
      <t xml:space="preserve"> Il piano riabilitativo assistenziale elaborato in équipe può prevedere la prescrizione combinata di cateteri di drenaggio e cateteri con sacche graduate di raccolta, fermo restando il quantitativo massimo erogabile di 120 pezzi fissato per ciascun assistito nella generalità dei casi.
DM.2017</t>
    </r>
  </si>
  <si>
    <r>
      <t xml:space="preserve">Guaina in materiale ipoallergenico
</t>
    </r>
    <r>
      <rPr>
        <sz val="12"/>
        <rFont val="Calibri"/>
        <family val="2"/>
        <scheme val="minor"/>
      </rPr>
      <t>dispositivo in materiale sintetico o in lattice, autocollante o con striscia adesiva o bi‑adesiva; in genere, più sottile nella parte anteriore e con la punta rinforzata. L’attacco a raccordo deve adattarsi ad ogni tipo di sacca di raccolta dell’urina. La misura del diametro (18–40 mm, in genere) favorisce l’adesione e la funzione e deve essere riportata in dettaglio nella prescrizione specialistica prima di procedere all’acquisto.
DM.2017</t>
    </r>
  </si>
  <si>
    <r>
      <t>PRODOTTI PER IL TRATTAMENTO DELLE LESIONI CUTANEE
NOTA 1 –</t>
    </r>
    <r>
      <rPr>
        <sz val="12"/>
        <rFont val="Calibri"/>
        <family val="2"/>
        <scheme val="minor"/>
      </rPr>
      <t xml:space="preserve"> I quantitativi erogabili sono determinati dalla frequenza del cambio della medicazione legata alla tipologia della lesione, alla quantità di essudato, alla fase del processo di cicatrizzazione in essere e alle condizioni cliniche valutabili dallo specialista e dal suo team professionale e devono essere riportate dettagliatamente nella prescrizione.</t>
    </r>
    <r>
      <rPr>
        <b/>
        <sz val="12"/>
        <rFont val="Calibri"/>
        <family val="2"/>
        <scheme val="minor"/>
      </rPr>
      <t xml:space="preserve">
NOTA 2 – </t>
    </r>
    <r>
      <rPr>
        <sz val="12"/>
        <rFont val="Calibri"/>
        <family val="2"/>
        <scheme val="minor"/>
      </rPr>
      <t>A causa della diffusa disomogeneità delle misure delle medicazioni in commercio, come unità convenzionale di valutazione economica si suggerisce l’utilizzo di €/superficie per quelle in alginato, in idrocollidi, in idrofibra, in argento, in poliuretano e per le garze ad azione emolliente; €/volume o peso per le medicazioni in gel idrofilo e le confezioni di lubrificante per cateterismo; €/volume per le medicazioni cavitarie (cod. 04.49.21.633) e €/lunghezza per la rete tubolare elastica (cod. 04.49.27.003).</t>
    </r>
    <r>
      <rPr>
        <b/>
        <sz val="12"/>
        <rFont val="Calibri"/>
        <family val="2"/>
        <scheme val="minor"/>
      </rPr>
      <t xml:space="preserve">
medicazioni in alginato (classe M040402 – Cnd):
</t>
    </r>
    <r>
      <rPr>
        <sz val="12"/>
        <rFont val="Calibri"/>
        <family val="2"/>
        <scheme val="minor"/>
      </rPr>
      <t>medicazioni attive a base di sali di Ca e/o di Na e della miscela di acido D‑mannuronico e acido L‑glucuronico (in diverse strutture chimiche e concentrazioni) [ac. alginico (alga bruna)], presentano un ridotto rilascio e dispersione di fibre, sono caratterizzate da alta integrità quando sono bagnate; posseggono una alta capacità assorbente ed emostatica formando un gel all’interno della lesione che mantiene l’ambiente umido; sono indicate per lesioni con alta essudazione siero‑ematica o francamente emorragica e per lesioni cavitarie, contaminate o infette; sono controindicate per lesioni asciutte, deterse, in fase di granulazione o nel caso di lesioni con presenza di tessuto necrotico. Prescrivibili nei formati, adesivi e non, di seguito elencati:</t>
    </r>
  </si>
  <si>
    <r>
      <t>cm 15 x 15 (corrispondente ad una superificie attiva di 225 cm</t>
    </r>
    <r>
      <rPr>
        <b/>
        <vertAlign val="superscript"/>
        <sz val="12"/>
        <rFont val="Calibri"/>
        <family val="2"/>
        <scheme val="minor"/>
      </rPr>
      <t>2</t>
    </r>
    <r>
      <rPr>
        <b/>
        <sz val="12"/>
        <rFont val="Calibri"/>
        <family val="2"/>
        <scheme val="minor"/>
      </rPr>
      <t xml:space="preserve"> +/- 10%)</t>
    </r>
  </si>
  <si>
    <r>
      <t>cm</t>
    </r>
    <r>
      <rPr>
        <vertAlign val="superscript"/>
        <sz val="12"/>
        <rFont val="Calibri"/>
        <family val="2"/>
        <scheme val="minor"/>
      </rPr>
      <t>2</t>
    </r>
  </si>
  <si>
    <r>
      <t>cm 10 x 20 (corrispondente ad una superficie attiva di 200 cm</t>
    </r>
    <r>
      <rPr>
        <b/>
        <vertAlign val="superscript"/>
        <sz val="12"/>
        <rFont val="Calibri"/>
        <family val="2"/>
        <scheme val="minor"/>
      </rPr>
      <t>2</t>
    </r>
    <r>
      <rPr>
        <b/>
        <sz val="12"/>
        <rFont val="Calibri"/>
        <family val="2"/>
        <scheme val="minor"/>
      </rPr>
      <t xml:space="preserve"> +/- 10%)</t>
    </r>
  </si>
  <si>
    <r>
      <rPr>
        <b/>
        <sz val="12"/>
        <rFont val="Calibri"/>
        <family val="2"/>
        <scheme val="minor"/>
      </rPr>
      <t>Medicazioni in idrocolloidi (classi M040403 - Cnd):</t>
    </r>
    <r>
      <rPr>
        <sz val="12"/>
        <rFont val="Calibri"/>
        <family val="2"/>
        <scheme val="minor"/>
      </rPr>
      <t xml:space="preserve">
medicazioni composte da miscele di polimeri naturali o sintetici, quali CMC, pectina, lecitina, gelatina, ecc. (agenti gelificanti), sospese in forma microgranulare e combinate con elastomeri e adesivi applicati su un supporto in forma di placca, film o pasta.
</t>
    </r>
    <r>
      <rPr>
        <b/>
        <sz val="12"/>
        <rFont val="Calibri"/>
        <family val="2"/>
        <scheme val="minor"/>
      </rPr>
      <t>Sono indicate per lesioni in fase di granulazione con essudato basso o medio, con assenza di segni clinici di infezione, letto della ferita deterso e, in genere, con cute perilesionale intatta, ulcere con tessuto necrotico da rimuovere (autolisi)</t>
    </r>
    <r>
      <rPr>
        <sz val="12"/>
        <rFont val="Calibri"/>
        <family val="2"/>
        <scheme val="minor"/>
      </rPr>
      <t>; sono altamente conformabili, poco assorbenti, traspiranti ed impermeabili verso contaminanti esterni, promuovono il debridement autolitico. Presentano il vantaggio di richiedere il cambio della medicazione sufficientemente distanziato (di solito, ogni 3-5 giorni) meno traumatico per gli assistiti; la scelta dello spessore della medicazione è direttamente proporzionale alla quantità di essudato della lesione e va riportata nella prescrizione prima di procedere all'acquisto. Prescrivibili nei formati di seguito elencati:</t>
    </r>
  </si>
  <si>
    <r>
      <t>cm 10 x 10 (corrispondente ad una superficie attiva di 100 cm</t>
    </r>
    <r>
      <rPr>
        <b/>
        <vertAlign val="superscript"/>
        <sz val="12"/>
        <rFont val="Calibri"/>
        <family val="2"/>
        <scheme val="minor"/>
      </rPr>
      <t>2</t>
    </r>
    <r>
      <rPr>
        <b/>
        <sz val="12"/>
        <rFont val="Calibri"/>
        <family val="2"/>
        <scheme val="minor"/>
      </rPr>
      <t xml:space="preserve"> +/- 10%)</t>
    </r>
  </si>
  <si>
    <r>
      <t>cm 15 x 15 (corrispondente ad una superficie attiva di 225 cm</t>
    </r>
    <r>
      <rPr>
        <b/>
        <vertAlign val="superscript"/>
        <sz val="12"/>
        <rFont val="Calibri"/>
        <family val="2"/>
        <scheme val="minor"/>
      </rPr>
      <t>2</t>
    </r>
    <r>
      <rPr>
        <b/>
        <sz val="12"/>
        <rFont val="Calibri"/>
        <family val="2"/>
        <scheme val="minor"/>
      </rPr>
      <t xml:space="preserve"> +/- 10%)</t>
    </r>
  </si>
  <si>
    <r>
      <t>cm 20 x 20 (corrispondente ad una superficie attiva di 400 cm</t>
    </r>
    <r>
      <rPr>
        <b/>
        <vertAlign val="superscript"/>
        <sz val="12"/>
        <rFont val="Calibri"/>
        <family val="2"/>
        <scheme val="minor"/>
      </rPr>
      <t>2</t>
    </r>
    <r>
      <rPr>
        <b/>
        <sz val="12"/>
        <rFont val="Calibri"/>
        <family val="2"/>
        <scheme val="minor"/>
      </rPr>
      <t xml:space="preserve"> +/- 10%)</t>
    </r>
  </si>
  <si>
    <r>
      <t xml:space="preserve">MEDICAZIONI IN IDROFIBRA (classe M040404 – Cnd)
</t>
    </r>
    <r>
      <rPr>
        <sz val="12"/>
        <rFont val="Calibri"/>
        <family val="2"/>
        <scheme val="minor"/>
      </rPr>
      <t>Medicazioni composte da soffici fibre di CMC sodica che tendono a gelificare dopo l’assorbimento dell’essudato (che viene trattenuto senza dispersione e propagazione laterale) applicate su un supporto di tessuto‑non‑tessuto (TNT). Sono indicate per lesioni con essudazione da media ad alta, lesioni contaminate o infette e cavitarie, e sono controindicate per lesioni secche e necrotiche. Presentano una notevole capacità assorbente (fino a 20–25 volte il proprio peso originale), non aderiscono alla lesione con rimozione integra della medicazione e non hanno caratteristiche emostatiche; forniscono una efficace azione occlusiva della lesione. Prescrivibili nei formati di seguito elencati:</t>
    </r>
  </si>
  <si>
    <r>
      <t>cm 5 x 5 (corrispondente ad una superficie attiva di 25 cm</t>
    </r>
    <r>
      <rPr>
        <b/>
        <vertAlign val="superscript"/>
        <sz val="12"/>
        <rFont val="Calibri"/>
        <family val="2"/>
        <scheme val="minor"/>
      </rPr>
      <t>2</t>
    </r>
    <r>
      <rPr>
        <b/>
        <sz val="12"/>
        <rFont val="Calibri"/>
        <family val="2"/>
        <scheme val="minor"/>
      </rPr>
      <t xml:space="preserve"> +/- 10%)</t>
    </r>
  </si>
  <si>
    <r>
      <t xml:space="preserve">medicazioni in gel idrofilo (classe M040405 – Cnd)
</t>
    </r>
    <r>
      <rPr>
        <sz val="12"/>
        <rFont val="Calibri"/>
        <family val="2"/>
        <scheme val="minor"/>
      </rPr>
      <t>Medicazioni in forma di gel (con o senza supporto) a base di polimeri idrofili (in genere dell’amido), con un contenuto di acqua superiore al 70% (fino all’85%). Sono indicate per lesioni superficiali e di media profondità, con presenza di tessuto di granulazione; sono specifiche per lesioni cutanee necrotiche e/o fibrinose che necessitano di idratazione e/o detersione e sbrigliamento, e manifestano un blando effetto anestetico. Sono controindicate nelle lesioni infette e con intensa essudazione.
DM.2017</t>
    </r>
  </si>
  <si>
    <r>
      <rPr>
        <b/>
        <sz val="12"/>
        <rFont val="Calibri"/>
        <family val="2"/>
        <scheme val="minor"/>
      </rPr>
      <t>Medicazione in argento (classe M04040801/02- Cnd):</t>
    </r>
    <r>
      <rPr>
        <sz val="12"/>
        <rFont val="Calibri"/>
        <family val="2"/>
        <scheme val="minor"/>
      </rPr>
      <t xml:space="preserve">
medicazioni in tessuto-non-tessuto (o altro supporto) con presenza di Ag in varie forme (argento metallico micronizzato, ione argento, argento nano-cristallino);</t>
    </r>
    <r>
      <rPr>
        <b/>
        <sz val="12"/>
        <rFont val="Calibri"/>
        <family val="2"/>
        <scheme val="minor"/>
      </rPr>
      <t xml:space="preserve"> sono indicate per la gestione di lesioni infette, ad evidente rischio di infezione e in quelle in cui l'eccessiva carica batterica provoca un ritardo nella guarigione ("colonizzazione critica" o "pre-infezione").</t>
    </r>
    <r>
      <rPr>
        <sz val="12"/>
        <rFont val="Calibri"/>
        <family val="2"/>
        <scheme val="minor"/>
      </rPr>
      <t xml:space="preserve"> Possono presentarsi in combinazione con altre sostanze attive come schiume di poliuretano o alginati (in grado di cedere Ag), ma si ritiene prevalente l'attività battericida dell'Ag presente. In genere, vanno usate inizialmente per un periodo non superiore a due settimane prima di una nuova valutazione delle condizioni della lesione.
Prescrivibili nei formati di seguito elencati:</t>
    </r>
  </si>
  <si>
    <r>
      <t xml:space="preserve">Medicazioni in poliuretano (classe M040406 - Cnd):
</t>
    </r>
    <r>
      <rPr>
        <sz val="12"/>
        <rFont val="Calibri"/>
        <family val="2"/>
        <scheme val="minor"/>
      </rPr>
      <t xml:space="preserve">medicazioni primarie e secondarie a base di poliuretano in quantità prevalente, associato o meno ad altre sostanze, (preferenzialmente prive di bordi adesivi se destinate agli assistiti che presentano la cute perilesionale fragile); si presentano in forma di schiuma pluristratificata (semplice, idrocellulare, idropolimero) o a base di poliuretano in forma gelificata; </t>
    </r>
    <r>
      <rPr>
        <b/>
        <sz val="12"/>
        <rFont val="Calibri"/>
        <family val="2"/>
        <scheme val="minor"/>
      </rPr>
      <t>sono indicate per il trattamento di lesioni a spessore parziale o totale a media secrezione;</t>
    </r>
    <r>
      <rPr>
        <sz val="12"/>
        <rFont val="Calibri"/>
        <family val="2"/>
        <scheme val="minor"/>
      </rPr>
      <t xml:space="preserve"> i liquidi assorbiti vengono uniformemente distribuiti all'interno del tampone di schiuma che si conforma perfettamente al letto della lesione e alle diverse sedi anatomiche del corpo; devono ritenere gli essudati assorbiti senza disperderli anche quando sottoposte a pressione; lo spessore della schiuma crea un effetto cuscinetto che riduce la pressione sulla lesione, contrasta eventuali forze di frizione e garantisce la necessaria protezione. Controindicate per lesioni non essudanti con fondo secco ed in associazione con agenti ossidanti (ad esempio, acqua ossigenata). Prescrivibili nei formati di seguito:</t>
    </r>
  </si>
  <si>
    <r>
      <rPr>
        <b/>
        <sz val="12"/>
        <rFont val="Calibri"/>
        <family val="2"/>
        <scheme val="minor"/>
      </rPr>
      <t xml:space="preserve">medicazione cavitaria
</t>
    </r>
    <r>
      <rPr>
        <sz val="12"/>
        <rFont val="Calibri"/>
        <family val="2"/>
        <scheme val="minor"/>
      </rPr>
      <t>indicata per il trattamento delle lesioni profonde che riguardano i piani dal sottocutaneo al fasciale fino al muscolare ed al tendineo; può essere costituita da differenti materiali ma deve essere concepita per essere introdotta integralmente nella lesione per le operazioni di riempimento o “zaffatura” (unità di misura per il confronto e le valutazioni: volume in cm³).</t>
    </r>
    <r>
      <rPr>
        <b/>
        <sz val="12"/>
        <rFont val="Calibri"/>
        <family val="2"/>
        <scheme val="minor"/>
      </rPr>
      <t xml:space="preserve">
DM.2017</t>
    </r>
  </si>
  <si>
    <r>
      <rPr>
        <b/>
        <sz val="12"/>
        <color rgb="FF000000"/>
        <rFont val="Calibri"/>
        <family val="2"/>
        <scheme val="minor"/>
      </rPr>
      <t xml:space="preserve">medicazioni costituite da garze e sostanze ad azione emolliente (classi M02030201 e M02030299 - Cnd
</t>
    </r>
    <r>
      <rPr>
        <sz val="12"/>
        <color rgb="FF000000"/>
        <rFont val="Calibri"/>
        <family val="2"/>
        <scheme val="minor"/>
      </rPr>
      <t xml:space="preserve">medicazioni costituite da un supporto di garza di cotone a rete sottile (tessuto di acetato di cellulosa o altro materiale) impregnata con petrolato bianco, vaselina o paraffina. Le misure devono essere scelte in base alla superficie corporea esposta al trattamento e riportate in dettaglio nella prescrizione prima di procedere all'acquisto. </t>
    </r>
    <r>
      <rPr>
        <b/>
        <sz val="12"/>
        <color rgb="FF000000"/>
        <rFont val="Calibri"/>
        <family val="2"/>
        <scheme val="minor"/>
      </rPr>
      <t xml:space="preserve">Prescrivibili esclusivamente ad assistiti in possesso della certificazione di patologia rara (cod. RN0570 - epidermolisi bollosa ereditaria).
</t>
    </r>
    <r>
      <rPr>
        <sz val="12"/>
        <color rgb="FF000000"/>
        <rFont val="Calibri"/>
        <family val="2"/>
        <scheme val="minor"/>
      </rPr>
      <t>DM.2017</t>
    </r>
  </si>
  <si>
    <r>
      <rPr>
        <b/>
        <sz val="12"/>
        <color rgb="FF000000"/>
        <rFont val="Calibri"/>
        <family val="2"/>
        <scheme val="minor"/>
      </rPr>
      <t>rete elastica tubolare</t>
    </r>
    <r>
      <rPr>
        <sz val="12"/>
        <color rgb="FF000000"/>
        <rFont val="Calibri"/>
        <family val="2"/>
        <scheme val="minor"/>
      </rPr>
      <t xml:space="preserve">
costituita da gomma naturale (circa 25-30% del peso) ricoperta da piccole e sottili catene di poliammide (circa 65-70% del peso) in modo da non essere a contatto con la cute anche alla massima estensione; indicata per mantenere una medicazione in posizione senza l'utilizzo di collanti o nastri e necessaria per gli assistiti soggetti a frequenti sostituzioni della stessa; le dimensioni e la lunghezza devono essere esplicitamente precisate nella prescrizione specialistica in relazione alle esigenze dell'assistito.</t>
    </r>
    <r>
      <rPr>
        <b/>
        <sz val="12"/>
        <color rgb="FF000000"/>
        <rFont val="Calibri"/>
        <family val="2"/>
        <scheme val="minor"/>
      </rPr>
      <t xml:space="preserve"> Prescrivibile esclusivamente agli assistiti in possesso della certificazione di patologia rara (cod. RL0030 - pemfigo - RL0040 - pemfigoide bolloso - RN0570 - epidermolisi bollosa ereditaria).</t>
    </r>
    <r>
      <rPr>
        <sz val="12"/>
        <color rgb="FF000000"/>
        <rFont val="Calibri"/>
        <family val="2"/>
        <scheme val="minor"/>
      </rPr>
      <t xml:space="preserve">
</t>
    </r>
    <r>
      <rPr>
        <b/>
        <sz val="12"/>
        <color rgb="FF000000"/>
        <rFont val="Calibri"/>
        <family val="2"/>
        <scheme val="minor"/>
      </rPr>
      <t>DM.2017</t>
    </r>
  </si>
  <si>
    <r>
      <t xml:space="preserve">SERVIZIO SANITARIO NAZIONALE REGIONE SICILIA
AZIENDA SANITARIA PROVINCIALE DI AGRIGENTO
</t>
    </r>
    <r>
      <rPr>
        <b/>
        <u/>
        <sz val="16"/>
        <rFont val="Calibri"/>
        <family val="2"/>
        <scheme val="minor"/>
      </rPr>
      <t xml:space="preserve">SEDE LEGALE : VIALE DELLA VITTORIA, 321 – AGRIGENTO
</t>
    </r>
    <r>
      <rPr>
        <b/>
        <sz val="16"/>
        <rFont val="Calibri"/>
        <family val="2"/>
        <scheme val="minor"/>
      </rPr>
      <t>P. IVA     02570930848</t>
    </r>
  </si>
  <si>
    <t>PROCEDURA TELEMATICA DI GARA AD EVIDENZA PUBBLICA PER LA STIPULA DI UN ACCORDO QUADRO PER LA FORNITURA IN SOMMINISTRAZIONE DI AUSILI PER INCONTINENTI CON SISTEMA A RACCOLTA (SACCHE E PLACCHE PER COLO/ILEO/UROSTOMIZZATI, CATETERI VESCICALI ED ESTERNI) E DI MEDICAZIONI PER LA PREVENZIONE E CURA DELLE PIAGHE DA DECUBITO DI CUI ALL’ELENCO 2 DEL D.P.C.M. 12 GENNAIO 2017 – CON CONSEGNA AL DOMICILIO DEGLI ASSISTITI AVENTI DIRITTO – DURATA TRIENNALE</t>
  </si>
  <si>
    <r>
      <rPr>
        <b/>
        <sz val="12"/>
        <rFont val="Calibri"/>
        <family val="2"/>
        <scheme val="minor"/>
      </rPr>
      <t>SISTEMA A 2 PEZZI COLOILEOSTIOMIA 
SACCHE PER STOMIA, A PIÙ PEZZI, A FONDO CHIUSO</t>
    </r>
    <r>
      <rPr>
        <sz val="12"/>
        <rFont val="Calibri"/>
        <family val="2"/>
        <scheme val="minor"/>
      </rPr>
      <t xml:space="preserve">
dispositivi costituiti da due pezzi: un supporto adesivo ipoallergenico a contatto con l'epidermide dell'assistito ed una sacca di raccolta. La sacca è dotata di filtro antiodore, rivestimento antitraspirante sul lato corpo (in TNT o analogo materiale) e rivestimento opaco o trasparente sul lato esposto. Lo spessore della placca può essere uniforme per tutta la superficie o differenziato per una migliore adattabilità a stomi irregolari. La placca può essere pretagliata, ritagliabile o modellabile secondo le esigenze dell'assistito. Tali opzioni di scelta devono essere esplicitamente indicate nella prescrizione prima dell'acquisto. L'adattabilità placca-sacca deve consentire un facile e sicuro sgancio/aggancio e garantire la perfetta tenuta per tutta la durata dell'utilizzo.
DM. 2017</t>
    </r>
  </si>
  <si>
    <r>
      <rPr>
        <b/>
        <sz val="12"/>
        <color theme="1"/>
        <rFont val="Calibri"/>
        <family val="2"/>
        <scheme val="minor"/>
      </rPr>
      <t>Lubrificante per cateterismo</t>
    </r>
    <r>
      <rPr>
        <sz val="12"/>
        <color theme="1"/>
        <rFont val="Calibri"/>
        <family val="2"/>
        <scheme val="minor"/>
      </rPr>
      <t xml:space="preserve">
</t>
    </r>
    <r>
      <rPr>
        <b/>
        <sz val="12"/>
        <color theme="1"/>
        <rFont val="Calibri"/>
        <family val="2"/>
        <scheme val="minor"/>
      </rPr>
      <t>NOTA BENE:</t>
    </r>
    <r>
      <rPr>
        <sz val="12"/>
        <color theme="1"/>
        <rFont val="Calibri"/>
        <family val="2"/>
        <scheme val="minor"/>
      </rPr>
      <t xml:space="preserve"> prescrivibile esclusivamente in abbinamento ai cateteri a punta Nelaton o Tieman (codici: 09.24.06.006 e .009)
DM. 2017</t>
    </r>
  </si>
  <si>
    <t>UNITA' DI MISURA</t>
  </si>
  <si>
    <t>Pz.</t>
  </si>
  <si>
    <t>ml</t>
  </si>
  <si>
    <r>
      <t>cm</t>
    </r>
    <r>
      <rPr>
        <vertAlign val="superscript"/>
        <sz val="12"/>
        <color rgb="FF000000"/>
        <rFont val="Calibri"/>
        <family val="2"/>
        <scheme val="minor"/>
      </rPr>
      <t>3</t>
    </r>
  </si>
  <si>
    <t>Pasta in tubo</t>
  </si>
  <si>
    <t>Anello</t>
  </si>
  <si>
    <t>Striscie</t>
  </si>
  <si>
    <t>Gr.</t>
  </si>
  <si>
    <r>
      <rPr>
        <b/>
        <sz val="12"/>
        <rFont val="Calibri"/>
        <family val="2"/>
        <scheme val="minor"/>
      </rPr>
      <t>SISTEMA A 1 PEZZO UROSTOMIA DM.2017</t>
    </r>
    <r>
      <rPr>
        <sz val="12"/>
        <rFont val="Calibri"/>
        <family val="2"/>
        <scheme val="minor"/>
      </rPr>
      <t xml:space="preserve">
</t>
    </r>
    <r>
      <rPr>
        <b/>
        <sz val="12"/>
        <rFont val="Calibri"/>
        <family val="2"/>
        <scheme val="minor"/>
      </rPr>
      <t>SACCHE PER STOMIA, A UN PEZZO, A FONDO APERTO CON VALVOLA ANTI-REFLUSSO</t>
    </r>
    <r>
      <rPr>
        <sz val="12"/>
        <rFont val="Calibri"/>
        <family val="2"/>
        <scheme val="minor"/>
      </rPr>
      <t xml:space="preserve">
La sacca per ileostomia deve essere dotata di filtro antiodore, barriera autoportante in idrocolloidi o anello protettivo (in gomma naturale Karaya o diverso materiale), supporto adesivo microporoso e ipoallergenico, rivestimento antitraspirante (in TNT o analogo materiale) sul lato corpo e rivestimento opaco o trasparente sul lato esposto, valvola anti-reflusso. La sacca per urostomia deve essere dotata di un sistema di scarico (preferenzialmente con rubinetto a scomparsa) raccordabile al raccoglitore da gamba o da letto, con o senza cintura di fissaggio. Per entrambe, il sistema di svuotamento e di chiusura della sacca deve essere facile da usare, sicuro ed efficace nel prevenire eventuali fuoriuscite.
DM. 2017</t>
    </r>
  </si>
  <si>
    <r>
      <rPr>
        <b/>
        <sz val="12"/>
        <rFont val="Calibri"/>
        <family val="2"/>
        <scheme val="minor"/>
      </rPr>
      <t xml:space="preserve">SISTEMA A 2 PEZZI UROSTOMIA
SACCHE PER STOMIA, A PIÙ PEZZI, A FONDO APERTO CON VALVOLA ANTI-REFLUSSO
</t>
    </r>
    <r>
      <rPr>
        <sz val="12"/>
        <rFont val="Calibri"/>
        <family val="2"/>
        <scheme val="minor"/>
      </rPr>
      <t>dispositivi costituiti da due pezzi: un supporto adesivo ipoallergenico a contatto con l'epidermide dell'assistito ed una sacca di raccolta. La sacca è dotata di filtro antiodore, rivestimento antitraspirante sul lato corpo (in TNT o analogo materiale), rivestimento sul lato esposto opaco o trasparente, valvola anti-reflusso. Lo spessore della placca può essere uniforme per tutta la superficie o differenziato per una migliore adattabilità a stomi irregolari. La placca può essere pretagliata, ritagliabile o modellabile secondo le esigenze dell'assistito. Tali opzioni di scelta devono essere esplicitamente indicate nella prescrizione prima di procedere all'acquisto. L'adattabilità placca-sacca deve consentire un facile e sicuro sgancio/aggancio e garantire la perfetta tenuta per tutta la durata dell'utilizzo. Il sistema di svuotamento e di chiusura della sacca deve essere facile da usare, sicuro ed efficace nel prevenire eventuali fuoriuscite.
DM. 2017</t>
    </r>
  </si>
  <si>
    <r>
      <rPr>
        <b/>
        <sz val="12"/>
        <rFont val="Calibri"/>
        <family val="2"/>
        <scheme val="minor"/>
      </rPr>
      <t>Sacca per urostomia a fondo aperto</t>
    </r>
    <r>
      <rPr>
        <sz val="12"/>
        <rFont val="Calibri"/>
        <family val="2"/>
        <scheme val="minor"/>
      </rPr>
      <t xml:space="preserve"> 
DM.2017</t>
    </r>
  </si>
  <si>
    <r>
      <rPr>
        <b/>
        <sz val="12"/>
        <rFont val="Calibri"/>
        <family val="2"/>
        <scheme val="minor"/>
      </rPr>
      <t xml:space="preserve">Sacca per ileostomie introflesse </t>
    </r>
    <r>
      <rPr>
        <sz val="12"/>
        <rFont val="Calibri"/>
        <family val="2"/>
        <scheme val="minor"/>
      </rPr>
      <t>(Stoma a filo, retratto o situtato in una piega cutanea e/o in una cicatrice) a fondo aperto
DM.2017</t>
    </r>
  </si>
  <si>
    <r>
      <rPr>
        <b/>
        <sz val="12"/>
        <rFont val="Calibri"/>
        <family val="2"/>
        <scheme val="minor"/>
      </rPr>
      <t xml:space="preserve">Sacca per Urostomie introflesse </t>
    </r>
    <r>
      <rPr>
        <sz val="12"/>
        <rFont val="Calibri"/>
        <family val="2"/>
        <scheme val="minor"/>
      </rPr>
      <t>(stoma a filo, retratto o situato in una piega cutanea e/o in una cicatrice) a fondo aperto
DM.2017</t>
    </r>
  </si>
  <si>
    <r>
      <rPr>
        <b/>
        <sz val="12"/>
        <rFont val="Calibri"/>
        <family val="2"/>
        <scheme val="minor"/>
      </rPr>
      <t>Sacca per ileostomia a fondo chiuso</t>
    </r>
    <r>
      <rPr>
        <sz val="12"/>
        <rFont val="Calibri"/>
        <family val="2"/>
        <scheme val="minor"/>
      </rPr>
      <t xml:space="preserve"> 
DM.2017</t>
    </r>
  </si>
  <si>
    <r>
      <rPr>
        <b/>
        <sz val="12"/>
        <rFont val="Calibri"/>
        <family val="2"/>
        <scheme val="minor"/>
      </rPr>
      <t xml:space="preserve">Sistema per Urostomia </t>
    </r>
    <r>
      <rPr>
        <sz val="12"/>
        <rFont val="Calibri"/>
        <family val="2"/>
        <scheme val="minor"/>
      </rPr>
      <t>(placca adesiva con flangia + sacche a fondo aperto)
DM. 2017</t>
    </r>
  </si>
  <si>
    <t>PREZZO UNITARIO A BASE D'ASTA</t>
  </si>
  <si>
    <t>LOTTO 1</t>
  </si>
  <si>
    <t>LOTTO 2</t>
  </si>
  <si>
    <t>LOTTO 3</t>
  </si>
  <si>
    <t>LOTTO 4</t>
  </si>
  <si>
    <t>LOTTO 5</t>
  </si>
  <si>
    <t>LOTTO 6</t>
  </si>
  <si>
    <t>LOTTO 7</t>
  </si>
  <si>
    <t>LOTTO 8</t>
  </si>
  <si>
    <t>LOTTO 9</t>
  </si>
  <si>
    <t>LOTTO 10</t>
  </si>
  <si>
    <t>LOTTO 11</t>
  </si>
  <si>
    <t>LOTTO 12</t>
  </si>
  <si>
    <t>LOTTO 13</t>
  </si>
  <si>
    <t>LOTTO 14</t>
  </si>
  <si>
    <t>LOTTO 15</t>
  </si>
  <si>
    <t>LOTTO 16</t>
  </si>
  <si>
    <t>LOTTO 17</t>
  </si>
  <si>
    <t>QUANTITA' ANNUA</t>
  </si>
  <si>
    <t>IMPORTO ANNUALE OFFERTO</t>
  </si>
  <si>
    <t>IMPORTO TRIENNALE OFFERTO</t>
  </si>
  <si>
    <t>PREZZO UNITARIO OFFERTO</t>
  </si>
  <si>
    <t>SCHEMA DI OFFERTA ECONOMICA DETTAGLIATA CHE RIPORTI LE OFFERTE ECONOMICHE DEL FORNITORE RELATIVE AI SEGUENTI IMPORTI A BASE D'ASTA</t>
  </si>
  <si>
    <t>P. IVA:</t>
  </si>
  <si>
    <t>DATI O.E. Ragione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</si>
</sst>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_-;\-* #,##0.00\ _€_-;_-* &quot;-&quot;??\ _€_-;_-@_-"/>
    <numFmt numFmtId="165" formatCode="_-* #,##0_-;\-* #,##0_-;_-* &quot;-&quot;??_-;_-@_-"/>
    <numFmt numFmtId="166" formatCode="00.00"/>
    <numFmt numFmtId="167" formatCode="_-* #,##0.00\ [$€-410]_-;\-* #,##0.00\ [$€-410]_-;_-* &quot;-&quot;??\ [$€-410]_-;_-@_-"/>
  </numFmts>
  <fonts count="21"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b/>
      <sz val="12"/>
      <name val="Calibri"/>
      <family val="2"/>
      <scheme val="minor"/>
    </font>
    <font>
      <sz val="12"/>
      <name val="Calibri"/>
      <family val="2"/>
      <scheme val="minor"/>
    </font>
    <font>
      <sz val="10"/>
      <color rgb="FF000000"/>
      <name val="Calibri"/>
      <family val="2"/>
      <scheme val="minor"/>
    </font>
    <font>
      <sz val="10"/>
      <color rgb="FF000000"/>
      <name val="Times New Roman"/>
      <family val="1"/>
    </font>
    <font>
      <b/>
      <sz val="18"/>
      <color rgb="FF000000"/>
      <name val="Calibri"/>
      <family val="2"/>
      <scheme val="minor"/>
    </font>
    <font>
      <b/>
      <sz val="12"/>
      <color rgb="FFFF000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8"/>
      <name val="Times New Roman"/>
      <family val="1"/>
    </font>
    <font>
      <sz val="12"/>
      <color rgb="FFFF0000"/>
      <name val="Calibri"/>
      <family val="2"/>
      <scheme val="minor"/>
    </font>
    <font>
      <b/>
      <vertAlign val="superscript"/>
      <sz val="12"/>
      <name val="Calibri"/>
      <family val="2"/>
      <scheme val="minor"/>
    </font>
    <font>
      <vertAlign val="superscript"/>
      <sz val="12"/>
      <name val="Calibri"/>
      <family val="2"/>
      <scheme val="minor"/>
    </font>
    <font>
      <vertAlign val="superscript"/>
      <sz val="12"/>
      <color rgb="FF000000"/>
      <name val="Calibri"/>
      <family val="2"/>
      <scheme val="minor"/>
    </font>
    <font>
      <b/>
      <sz val="16"/>
      <name val="Calibri"/>
      <family val="2"/>
      <scheme val="minor"/>
    </font>
    <font>
      <b/>
      <u/>
      <sz val="16"/>
      <name val="Calibri"/>
      <family val="2"/>
      <scheme val="minor"/>
    </font>
  </fonts>
  <fills count="19">
    <fill>
      <patternFill patternType="none"/>
    </fill>
    <fill>
      <patternFill patternType="gray125"/>
    </fill>
    <fill>
      <patternFill patternType="solid">
        <fgColor rgb="FF92D050"/>
        <bgColor indexed="64"/>
      </patternFill>
    </fill>
    <fill>
      <patternFill patternType="solid">
        <fgColor theme="5"/>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s>
  <borders count="10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indexed="64"/>
      </right>
      <top/>
      <bottom/>
      <diagonal/>
    </border>
    <border>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rgb="FF000000"/>
      </top>
      <bottom/>
      <diagonal/>
    </border>
    <border>
      <left/>
      <right/>
      <top/>
      <bottom style="thin">
        <color rgb="FF000000"/>
      </bottom>
      <diagonal/>
    </border>
    <border>
      <left/>
      <right style="thin">
        <color indexed="64"/>
      </right>
      <top style="medium">
        <color indexed="64"/>
      </top>
      <bottom/>
      <diagonal/>
    </border>
    <border>
      <left style="thin">
        <color rgb="FF000000"/>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rgb="FF000000"/>
      </bottom>
      <diagonal/>
    </border>
    <border>
      <left style="thin">
        <color indexed="64"/>
      </left>
      <right/>
      <top/>
      <bottom style="thin">
        <color indexed="64"/>
      </bottom>
      <diagonal/>
    </border>
    <border>
      <left/>
      <right/>
      <top/>
      <bottom style="thin">
        <color indexed="64"/>
      </bottom>
      <diagonal/>
    </border>
    <border>
      <left style="thin">
        <color rgb="FF000000"/>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style="thin">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style="medium">
        <color indexed="64"/>
      </bottom>
      <diagonal/>
    </border>
    <border>
      <left style="thin">
        <color indexed="64"/>
      </left>
      <right/>
      <top style="medium">
        <color indexed="64"/>
      </top>
      <bottom style="thin">
        <color rgb="FF000000"/>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diagonal/>
    </border>
    <border>
      <left/>
      <right/>
      <top style="thin">
        <color rgb="FF000000"/>
      </top>
      <bottom style="thin">
        <color indexed="64"/>
      </bottom>
      <diagonal/>
    </border>
    <border>
      <left/>
      <right style="medium">
        <color indexed="64"/>
      </right>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diagonal/>
    </border>
    <border>
      <left/>
      <right/>
      <top style="thin">
        <color indexed="64"/>
      </top>
      <bottom style="thin">
        <color indexed="64"/>
      </bottom>
      <diagonal/>
    </border>
  </borders>
  <cellStyleXfs count="10">
    <xf numFmtId="0" fontId="0"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7"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164" fontId="1" fillId="0" borderId="0" applyFont="0" applyFill="0" applyBorder="0" applyAlignment="0" applyProtection="0"/>
  </cellStyleXfs>
  <cellXfs count="361">
    <xf numFmtId="0" fontId="0" fillId="0" borderId="0" xfId="0" applyAlignment="1">
      <alignment horizontal="left" vertical="top"/>
    </xf>
    <xf numFmtId="0" fontId="6" fillId="0" borderId="0" xfId="0" applyFont="1" applyAlignment="1">
      <alignment horizontal="left" vertical="top"/>
    </xf>
    <xf numFmtId="44" fontId="6" fillId="0" borderId="0" xfId="5" applyFont="1" applyAlignment="1">
      <alignment horizontal="left" vertical="top"/>
    </xf>
    <xf numFmtId="165" fontId="6" fillId="0" borderId="0" xfId="1" applyNumberFormat="1" applyFont="1" applyAlignment="1">
      <alignment horizontal="left" vertical="top"/>
    </xf>
    <xf numFmtId="0" fontId="8" fillId="0" borderId="0" xfId="0" applyFont="1" applyAlignment="1">
      <alignment horizontal="center" vertical="center"/>
    </xf>
    <xf numFmtId="44" fontId="10" fillId="0" borderId="18" xfId="5" applyFont="1" applyFill="1" applyBorder="1" applyAlignment="1">
      <alignment vertical="center" wrapText="1"/>
    </xf>
    <xf numFmtId="49" fontId="4" fillId="0" borderId="20" xfId="2" applyNumberFormat="1" applyFont="1" applyBorder="1" applyAlignment="1">
      <alignment horizontal="center" vertical="center"/>
    </xf>
    <xf numFmtId="0" fontId="10" fillId="0" borderId="11" xfId="0" applyFont="1" applyBorder="1" applyAlignment="1">
      <alignment horizontal="center" vertical="center" wrapText="1"/>
    </xf>
    <xf numFmtId="49" fontId="4" fillId="0" borderId="5" xfId="2" applyNumberFormat="1" applyFont="1" applyBorder="1" applyAlignment="1">
      <alignment horizontal="left" vertical="center" wrapText="1"/>
    </xf>
    <xf numFmtId="0" fontId="11" fillId="0" borderId="3" xfId="0" applyFont="1" applyBorder="1" applyAlignment="1">
      <alignment vertical="center" wrapText="1"/>
    </xf>
    <xf numFmtId="165" fontId="11" fillId="0" borderId="3" xfId="1" applyNumberFormat="1" applyFont="1" applyFill="1" applyBorder="1" applyAlignment="1">
      <alignment vertical="center" wrapText="1"/>
    </xf>
    <xf numFmtId="49" fontId="4" fillId="0" borderId="20" xfId="2" applyNumberFormat="1" applyFont="1" applyBorder="1" applyAlignment="1">
      <alignment horizontal="center" vertical="center" wrapText="1"/>
    </xf>
    <xf numFmtId="49" fontId="5" fillId="0" borderId="6" xfId="2" applyNumberFormat="1" applyFont="1" applyBorder="1" applyAlignment="1">
      <alignment horizontal="left" vertical="top" wrapText="1"/>
    </xf>
    <xf numFmtId="0" fontId="11" fillId="0" borderId="2" xfId="0" applyFont="1" applyBorder="1" applyAlignment="1">
      <alignment vertical="center" wrapText="1"/>
    </xf>
    <xf numFmtId="165" fontId="11" fillId="0" borderId="2" xfId="1" applyNumberFormat="1" applyFont="1" applyFill="1" applyBorder="1" applyAlignment="1">
      <alignment vertical="center" shrinkToFit="1"/>
    </xf>
    <xf numFmtId="0" fontId="5" fillId="0" borderId="3" xfId="0" applyFont="1" applyBorder="1" applyAlignment="1">
      <alignment vertical="center" wrapText="1"/>
    </xf>
    <xf numFmtId="165" fontId="11" fillId="0" borderId="3" xfId="1" applyNumberFormat="1" applyFont="1" applyFill="1" applyBorder="1" applyAlignment="1">
      <alignment vertical="center" shrinkToFit="1"/>
    </xf>
    <xf numFmtId="0" fontId="4" fillId="0" borderId="3" xfId="0" applyFont="1" applyBorder="1" applyAlignment="1">
      <alignment horizontal="left" vertical="top" wrapText="1"/>
    </xf>
    <xf numFmtId="0" fontId="5" fillId="0" borderId="1" xfId="0" applyFont="1" applyBorder="1" applyAlignment="1">
      <alignment vertical="center" wrapText="1"/>
    </xf>
    <xf numFmtId="165" fontId="11" fillId="0" borderId="1" xfId="1" applyNumberFormat="1" applyFont="1" applyFill="1" applyBorder="1" applyAlignment="1">
      <alignment vertical="center" shrinkToFit="1"/>
    </xf>
    <xf numFmtId="0" fontId="11" fillId="0" borderId="1" xfId="0" applyFont="1" applyBorder="1" applyAlignment="1">
      <alignment vertical="center" wrapText="1"/>
    </xf>
    <xf numFmtId="0" fontId="4" fillId="0" borderId="2" xfId="0" applyFont="1" applyBorder="1" applyAlignment="1">
      <alignment horizontal="left" vertical="top" wrapText="1"/>
    </xf>
    <xf numFmtId="0" fontId="5" fillId="0" borderId="2" xfId="0" applyFont="1" applyBorder="1" applyAlignment="1">
      <alignment vertical="center" wrapText="1"/>
    </xf>
    <xf numFmtId="49" fontId="5" fillId="0" borderId="5" xfId="2" applyNumberFormat="1" applyFont="1" applyBorder="1" applyAlignment="1">
      <alignment horizontal="left" vertical="center" wrapText="1"/>
    </xf>
    <xf numFmtId="49" fontId="5" fillId="0" borderId="4" xfId="2" applyNumberFormat="1" applyFont="1" applyBorder="1" applyAlignment="1">
      <alignment horizontal="left" vertical="center" wrapText="1"/>
    </xf>
    <xf numFmtId="49" fontId="4" fillId="0" borderId="4" xfId="2" applyNumberFormat="1" applyFont="1" applyBorder="1" applyAlignment="1">
      <alignment horizontal="center" vertical="center"/>
    </xf>
    <xf numFmtId="0" fontId="11" fillId="0" borderId="15" xfId="0" applyFont="1" applyBorder="1" applyAlignment="1">
      <alignment vertical="center" wrapText="1"/>
    </xf>
    <xf numFmtId="0" fontId="4" fillId="0" borderId="1" xfId="0" applyFont="1" applyBorder="1" applyAlignment="1">
      <alignment horizontal="left" vertical="top" wrapText="1"/>
    </xf>
    <xf numFmtId="0" fontId="10" fillId="0" borderId="19" xfId="0" applyFont="1" applyBorder="1" applyAlignment="1">
      <alignment horizontal="center" vertical="center" wrapText="1"/>
    </xf>
    <xf numFmtId="49" fontId="4" fillId="0" borderId="12" xfId="2" applyNumberFormat="1" applyFont="1" applyBorder="1" applyAlignment="1">
      <alignment horizontal="center" vertical="center"/>
    </xf>
    <xf numFmtId="0" fontId="4" fillId="0" borderId="14" xfId="0" applyFont="1" applyBorder="1" applyAlignment="1">
      <alignment horizontal="left" vertical="top" wrapText="1"/>
    </xf>
    <xf numFmtId="0" fontId="11" fillId="0" borderId="14" xfId="0" applyFont="1" applyBorder="1" applyAlignment="1">
      <alignment vertical="center" wrapText="1"/>
    </xf>
    <xf numFmtId="165" fontId="11" fillId="0" borderId="14" xfId="1" applyNumberFormat="1" applyFont="1" applyFill="1" applyBorder="1" applyAlignment="1">
      <alignment vertical="center" shrinkToFit="1"/>
    </xf>
    <xf numFmtId="49" fontId="4" fillId="0" borderId="20" xfId="0" applyNumberFormat="1" applyFont="1" applyBorder="1" applyAlignment="1">
      <alignment horizontal="center" vertical="center" wrapText="1"/>
    </xf>
    <xf numFmtId="49" fontId="4" fillId="0" borderId="20" xfId="0" applyNumberFormat="1" applyFont="1" applyBorder="1" applyAlignment="1">
      <alignment horizontal="center" vertical="center"/>
    </xf>
    <xf numFmtId="0" fontId="13" fillId="0" borderId="1" xfId="0" applyFont="1" applyBorder="1" applyAlignment="1">
      <alignment horizontal="left" vertical="top" wrapText="1"/>
    </xf>
    <xf numFmtId="49" fontId="4" fillId="0" borderId="16" xfId="0" applyNumberFormat="1" applyFont="1" applyBorder="1" applyAlignment="1">
      <alignment horizontal="center" vertical="center"/>
    </xf>
    <xf numFmtId="49" fontId="4" fillId="0" borderId="12" xfId="0" applyNumberFormat="1" applyFont="1" applyBorder="1" applyAlignment="1">
      <alignment horizontal="center" vertical="center" wrapText="1"/>
    </xf>
    <xf numFmtId="49" fontId="4" fillId="0" borderId="13" xfId="0" applyNumberFormat="1" applyFont="1" applyBorder="1" applyAlignment="1">
      <alignment horizontal="center" vertical="center"/>
    </xf>
    <xf numFmtId="49" fontId="4" fillId="0" borderId="13" xfId="0" applyNumberFormat="1" applyFont="1" applyBorder="1" applyAlignment="1">
      <alignment horizontal="left" vertical="top" wrapText="1"/>
    </xf>
    <xf numFmtId="0" fontId="15" fillId="0" borderId="14" xfId="0" applyFont="1" applyBorder="1" applyAlignment="1">
      <alignment vertical="center" wrapText="1"/>
    </xf>
    <xf numFmtId="49" fontId="4" fillId="0" borderId="16" xfId="0" applyNumberFormat="1" applyFont="1" applyBorder="1" applyAlignment="1">
      <alignment horizontal="left" vertical="center" wrapText="1"/>
    </xf>
    <xf numFmtId="49" fontId="4" fillId="0" borderId="5" xfId="0" applyNumberFormat="1" applyFont="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Fill="1" applyBorder="1" applyAlignment="1">
      <alignment horizontal="center" vertical="center" shrinkToFit="1"/>
    </xf>
    <xf numFmtId="0" fontId="11" fillId="0" borderId="15" xfId="0" applyFont="1" applyBorder="1" applyAlignment="1">
      <alignment horizontal="center" vertical="center" wrapText="1"/>
    </xf>
    <xf numFmtId="165" fontId="11" fillId="0" borderId="15" xfId="1" applyNumberFormat="1" applyFont="1" applyFill="1" applyBorder="1" applyAlignment="1">
      <alignment horizontal="center" vertical="center" shrinkToFit="1"/>
    </xf>
    <xf numFmtId="49" fontId="4"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9" fontId="4" fillId="0" borderId="13" xfId="2" applyNumberFormat="1" applyFont="1" applyBorder="1" applyAlignment="1">
      <alignment horizontal="center" vertical="center"/>
    </xf>
    <xf numFmtId="165" fontId="11" fillId="0" borderId="14" xfId="1" applyNumberFormat="1" applyFont="1" applyFill="1" applyBorder="1" applyAlignment="1">
      <alignment horizontal="center" vertical="center" shrinkToFit="1"/>
    </xf>
    <xf numFmtId="49" fontId="4" fillId="0" borderId="26" xfId="0" applyNumberFormat="1" applyFont="1" applyBorder="1" applyAlignment="1">
      <alignment horizontal="center" vertical="center" wrapText="1"/>
    </xf>
    <xf numFmtId="49" fontId="4" fillId="0" borderId="6" xfId="2" applyNumberFormat="1" applyFont="1" applyBorder="1" applyAlignment="1">
      <alignment horizontal="center" vertical="center"/>
    </xf>
    <xf numFmtId="0" fontId="11" fillId="0" borderId="2" xfId="0" applyFont="1" applyBorder="1" applyAlignment="1">
      <alignment horizontal="left" vertical="center" wrapText="1"/>
    </xf>
    <xf numFmtId="165" fontId="11" fillId="0" borderId="2" xfId="1" applyNumberFormat="1" applyFont="1" applyFill="1" applyBorder="1" applyAlignment="1">
      <alignment horizontal="center" vertical="center" shrinkToFit="1"/>
    </xf>
    <xf numFmtId="49" fontId="4" fillId="0" borderId="6" xfId="2" applyNumberFormat="1" applyFont="1" applyBorder="1" applyAlignment="1">
      <alignment horizontal="left" vertical="top" wrapText="1"/>
    </xf>
    <xf numFmtId="49" fontId="4" fillId="0" borderId="22" xfId="0" applyNumberFormat="1" applyFont="1" applyBorder="1" applyAlignment="1">
      <alignment horizontal="center" vertical="center" wrapText="1"/>
    </xf>
    <xf numFmtId="49" fontId="4" fillId="0" borderId="5" xfId="0" applyNumberFormat="1" applyFont="1" applyBorder="1" applyAlignment="1">
      <alignment horizontal="left" vertical="center" wrapText="1"/>
    </xf>
    <xf numFmtId="0" fontId="11" fillId="0" borderId="3" xfId="0" applyFont="1" applyBorder="1" applyAlignment="1">
      <alignment horizontal="center" vertical="center" wrapText="1"/>
    </xf>
    <xf numFmtId="49" fontId="13" fillId="0" borderId="4" xfId="0" applyNumberFormat="1" applyFont="1" applyBorder="1" applyAlignment="1">
      <alignment horizontal="left" vertical="center" wrapText="1"/>
    </xf>
    <xf numFmtId="0" fontId="5" fillId="0" borderId="1" xfId="0" applyFont="1" applyBorder="1" applyAlignment="1">
      <alignment horizontal="center" vertical="center" wrapText="1"/>
    </xf>
    <xf numFmtId="49" fontId="4" fillId="0" borderId="28"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11" fillId="0" borderId="2" xfId="0" applyFont="1" applyBorder="1" applyAlignment="1">
      <alignment horizontal="center" vertical="center" wrapText="1"/>
    </xf>
    <xf numFmtId="0" fontId="5" fillId="0" borderId="14" xfId="0" applyFont="1" applyBorder="1" applyAlignment="1">
      <alignment horizontal="left" vertical="top" wrapText="1"/>
    </xf>
    <xf numFmtId="0" fontId="11" fillId="0" borderId="14" xfId="0" applyFont="1" applyBorder="1" applyAlignment="1">
      <alignment horizontal="center" vertical="center" wrapText="1"/>
    </xf>
    <xf numFmtId="0" fontId="11" fillId="0" borderId="1" xfId="0" applyFont="1" applyBorder="1" applyAlignment="1">
      <alignment horizontal="left" vertical="top" wrapText="1"/>
    </xf>
    <xf numFmtId="0" fontId="11" fillId="0" borderId="15" xfId="0" applyFont="1" applyBorder="1" applyAlignment="1">
      <alignment horizontal="left" vertical="top" wrapText="1"/>
    </xf>
    <xf numFmtId="0" fontId="4" fillId="0" borderId="43" xfId="0" applyFont="1" applyBorder="1" applyAlignment="1">
      <alignment horizontal="left" vertical="top" wrapText="1"/>
    </xf>
    <xf numFmtId="0" fontId="10" fillId="0" borderId="7" xfId="0" applyFont="1" applyBorder="1" applyAlignment="1">
      <alignment horizontal="center" vertical="center" wrapText="1"/>
    </xf>
    <xf numFmtId="49" fontId="4" fillId="0" borderId="26" xfId="2" applyNumberFormat="1" applyFont="1" applyBorder="1" applyAlignment="1">
      <alignment horizontal="center" vertical="center"/>
    </xf>
    <xf numFmtId="49" fontId="4" fillId="0" borderId="5" xfId="2" applyNumberFormat="1" applyFont="1" applyBorder="1" applyAlignment="1">
      <alignment horizontal="center" vertical="center"/>
    </xf>
    <xf numFmtId="0" fontId="11" fillId="0" borderId="43" xfId="0" applyFont="1" applyBorder="1" applyAlignment="1">
      <alignment horizontal="center" vertical="center" wrapText="1"/>
    </xf>
    <xf numFmtId="0" fontId="11" fillId="0" borderId="4" xfId="0" applyFont="1" applyBorder="1" applyAlignment="1">
      <alignment horizontal="center" vertical="center" wrapText="1"/>
    </xf>
    <xf numFmtId="49" fontId="4" fillId="0" borderId="61" xfId="2" applyNumberFormat="1" applyFont="1" applyBorder="1" applyAlignment="1">
      <alignment horizontal="center" vertical="center"/>
    </xf>
    <xf numFmtId="0" fontId="11" fillId="0" borderId="56" xfId="0" applyFont="1" applyBorder="1" applyAlignment="1">
      <alignment horizontal="center" vertical="center" wrapText="1"/>
    </xf>
    <xf numFmtId="0" fontId="13" fillId="0" borderId="2" xfId="0" applyFont="1" applyBorder="1" applyAlignment="1">
      <alignment horizontal="left" vertical="top" wrapText="1"/>
    </xf>
    <xf numFmtId="165" fontId="5" fillId="0" borderId="2" xfId="1" applyNumberFormat="1" applyFont="1" applyFill="1" applyBorder="1" applyAlignment="1">
      <alignment vertical="center" shrinkToFit="1"/>
    </xf>
    <xf numFmtId="49" fontId="4" fillId="0" borderId="6" xfId="0" applyNumberFormat="1" applyFont="1" applyBorder="1" applyAlignment="1">
      <alignment horizontal="left" vertical="center" wrapText="1"/>
    </xf>
    <xf numFmtId="0" fontId="15" fillId="0" borderId="2" xfId="0" applyFont="1" applyBorder="1" applyAlignment="1">
      <alignment vertical="center" wrapText="1"/>
    </xf>
    <xf numFmtId="49" fontId="5" fillId="0" borderId="6" xfId="0" applyNumberFormat="1" applyFont="1" applyBorder="1" applyAlignment="1">
      <alignment horizontal="left" vertical="center" wrapText="1"/>
    </xf>
    <xf numFmtId="49" fontId="4" fillId="0" borderId="10" xfId="0" applyNumberFormat="1" applyFont="1" applyBorder="1" applyAlignment="1">
      <alignment horizontal="center" vertical="center" wrapText="1"/>
    </xf>
    <xf numFmtId="165" fontId="11" fillId="0" borderId="43" xfId="1" applyNumberFormat="1" applyFont="1" applyFill="1" applyBorder="1" applyAlignment="1">
      <alignment horizontal="center" vertical="center" shrinkToFit="1"/>
    </xf>
    <xf numFmtId="0" fontId="4" fillId="0" borderId="4" xfId="0" applyFont="1" applyBorder="1" applyAlignment="1">
      <alignment horizontal="left" vertical="top" wrapText="1"/>
    </xf>
    <xf numFmtId="0" fontId="11" fillId="0" borderId="4" xfId="0" applyFont="1" applyBorder="1" applyAlignment="1">
      <alignment horizontal="left" vertical="center" wrapText="1"/>
    </xf>
    <xf numFmtId="165" fontId="11" fillId="0" borderId="4" xfId="1" applyNumberFormat="1" applyFont="1" applyFill="1" applyBorder="1" applyAlignment="1">
      <alignment horizontal="center" vertical="center" shrinkToFit="1"/>
    </xf>
    <xf numFmtId="0" fontId="11" fillId="0" borderId="2" xfId="0" applyFont="1" applyBorder="1" applyAlignment="1">
      <alignment horizontal="center" vertical="top" wrapText="1"/>
    </xf>
    <xf numFmtId="0" fontId="11" fillId="0" borderId="3" xfId="0" applyFont="1" applyBorder="1" applyAlignment="1">
      <alignment horizontal="left" vertical="center" wrapText="1"/>
    </xf>
    <xf numFmtId="0" fontId="11" fillId="0" borderId="62" xfId="0" applyFont="1" applyBorder="1" applyAlignment="1">
      <alignment horizontal="center" vertical="top" wrapText="1"/>
    </xf>
    <xf numFmtId="0" fontId="5" fillId="0" borderId="62" xfId="0" applyFont="1" applyBorder="1" applyAlignment="1">
      <alignment vertical="center" wrapText="1"/>
    </xf>
    <xf numFmtId="0" fontId="5" fillId="0" borderId="2" xfId="0"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56" xfId="0" applyFont="1" applyBorder="1" applyAlignment="1">
      <alignment horizontal="left" vertical="top" wrapText="1"/>
    </xf>
    <xf numFmtId="0" fontId="11" fillId="0" borderId="4" xfId="0" applyFont="1" applyBorder="1" applyAlignment="1">
      <alignment vertical="center" wrapText="1"/>
    </xf>
    <xf numFmtId="0" fontId="5" fillId="0" borderId="4" xfId="0" applyFont="1" applyBorder="1" applyAlignment="1">
      <alignment horizontal="center" vertical="center" wrapText="1"/>
    </xf>
    <xf numFmtId="49" fontId="4" fillId="0" borderId="59" xfId="0" applyNumberFormat="1" applyFont="1" applyBorder="1" applyAlignment="1">
      <alignment horizontal="center" vertical="center" wrapText="1"/>
    </xf>
    <xf numFmtId="49" fontId="4" fillId="0" borderId="63" xfId="0" applyNumberFormat="1" applyFont="1" applyBorder="1" applyAlignment="1">
      <alignment horizontal="center" vertical="center" wrapText="1"/>
    </xf>
    <xf numFmtId="0" fontId="5" fillId="0" borderId="15" xfId="0" applyFont="1" applyBorder="1" applyAlignment="1">
      <alignment horizontal="center" vertical="center" wrapText="1"/>
    </xf>
    <xf numFmtId="49" fontId="4" fillId="0" borderId="65" xfId="0" applyNumberFormat="1" applyFont="1" applyBorder="1" applyAlignment="1">
      <alignment horizontal="center" vertical="center" wrapText="1"/>
    </xf>
    <xf numFmtId="0" fontId="11" fillId="0" borderId="66" xfId="0" applyFont="1" applyBorder="1" applyAlignment="1">
      <alignment horizontal="center" vertical="center" wrapText="1"/>
    </xf>
    <xf numFmtId="49" fontId="4" fillId="0" borderId="5" xfId="2" applyNumberFormat="1" applyFont="1" applyBorder="1" applyAlignment="1">
      <alignment horizontal="left" vertical="top" wrapText="1"/>
    </xf>
    <xf numFmtId="49" fontId="4" fillId="0" borderId="13" xfId="2" applyNumberFormat="1" applyFont="1" applyBorder="1" applyAlignment="1">
      <alignment horizontal="left" vertical="top" wrapText="1"/>
    </xf>
    <xf numFmtId="49" fontId="4" fillId="0" borderId="61" xfId="0" applyNumberFormat="1" applyFont="1" applyBorder="1" applyAlignment="1">
      <alignment horizontal="center" vertical="center"/>
    </xf>
    <xf numFmtId="165" fontId="11" fillId="0" borderId="6" xfId="1" applyNumberFormat="1" applyFont="1" applyFill="1" applyBorder="1" applyAlignment="1">
      <alignment horizontal="center" vertical="center" shrinkToFit="1"/>
    </xf>
    <xf numFmtId="0" fontId="11" fillId="0" borderId="2" xfId="0" applyFont="1" applyBorder="1" applyAlignment="1">
      <alignment horizontal="center" vertical="center"/>
    </xf>
    <xf numFmtId="0" fontId="5" fillId="0" borderId="70" xfId="0" applyFont="1" applyBorder="1" applyAlignment="1">
      <alignment vertical="center" wrapText="1"/>
    </xf>
    <xf numFmtId="0" fontId="11" fillId="0" borderId="70" xfId="0" applyFont="1" applyBorder="1" applyAlignment="1">
      <alignment horizontal="center" vertical="center" wrapText="1"/>
    </xf>
    <xf numFmtId="165" fontId="11" fillId="0" borderId="70" xfId="1" applyNumberFormat="1" applyFont="1" applyFill="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horizontal="center" vertical="center" wrapText="1"/>
    </xf>
    <xf numFmtId="165" fontId="11" fillId="0" borderId="73" xfId="1" applyNumberFormat="1" applyFont="1" applyFill="1" applyBorder="1" applyAlignment="1">
      <alignment vertical="center" wrapText="1"/>
    </xf>
    <xf numFmtId="0" fontId="11" fillId="0" borderId="77" xfId="0" applyFont="1" applyBorder="1" applyAlignment="1">
      <alignment vertical="center" wrapText="1"/>
    </xf>
    <xf numFmtId="0" fontId="11" fillId="0" borderId="5" xfId="0" applyFont="1" applyBorder="1" applyAlignment="1">
      <alignment horizontal="center" vertical="center" wrapText="1"/>
    </xf>
    <xf numFmtId="1" fontId="5" fillId="0" borderId="6" xfId="0" applyNumberFormat="1" applyFont="1" applyBorder="1" applyAlignment="1">
      <alignment horizontal="right" vertical="center"/>
    </xf>
    <xf numFmtId="165" fontId="11" fillId="0" borderId="66" xfId="1" applyNumberFormat="1" applyFont="1" applyFill="1" applyBorder="1" applyAlignment="1">
      <alignment horizontal="center" vertical="center" shrinkToFit="1"/>
    </xf>
    <xf numFmtId="49" fontId="4" fillId="0" borderId="4" xfId="0" applyNumberFormat="1" applyFont="1" applyBorder="1" applyAlignment="1">
      <alignment horizontal="left" vertical="top" wrapText="1"/>
    </xf>
    <xf numFmtId="0" fontId="10" fillId="12" borderId="23" xfId="0" applyFont="1" applyFill="1" applyBorder="1" applyAlignment="1">
      <alignment horizontal="center" vertical="center" textRotation="90"/>
    </xf>
    <xf numFmtId="0" fontId="10" fillId="4" borderId="25" xfId="0" applyFont="1" applyFill="1" applyBorder="1" applyAlignment="1">
      <alignment vertical="center" textRotation="90"/>
    </xf>
    <xf numFmtId="49" fontId="4" fillId="0" borderId="78" xfId="0" applyNumberFormat="1" applyFont="1" applyBorder="1" applyAlignment="1">
      <alignment horizontal="center" vertical="center"/>
    </xf>
    <xf numFmtId="49" fontId="12" fillId="0" borderId="78" xfId="0" applyNumberFormat="1" applyFont="1" applyBorder="1" applyAlignment="1">
      <alignment horizontal="left" vertical="top" wrapText="1"/>
    </xf>
    <xf numFmtId="0" fontId="11" fillId="0" borderId="79" xfId="0" applyFont="1" applyBorder="1" applyAlignment="1">
      <alignment vertical="center" wrapText="1"/>
    </xf>
    <xf numFmtId="0" fontId="11" fillId="0" borderId="79" xfId="0" applyFont="1" applyBorder="1" applyAlignment="1">
      <alignment horizontal="center" vertical="center" wrapText="1"/>
    </xf>
    <xf numFmtId="165" fontId="11" fillId="0" borderId="79" xfId="1" applyNumberFormat="1" applyFont="1" applyFill="1" applyBorder="1" applyAlignment="1">
      <alignment horizontal="center" vertical="center" shrinkToFit="1"/>
    </xf>
    <xf numFmtId="0" fontId="11" fillId="0" borderId="80" xfId="0" applyFont="1" applyBorder="1" applyAlignment="1">
      <alignment vertical="top" wrapText="1"/>
    </xf>
    <xf numFmtId="0" fontId="11" fillId="0" borderId="0" xfId="0" applyFont="1" applyAlignment="1">
      <alignment horizontal="center" vertical="center"/>
    </xf>
    <xf numFmtId="44" fontId="11" fillId="0" borderId="0" xfId="5" applyFont="1" applyFill="1" applyBorder="1" applyAlignment="1">
      <alignment horizontal="left" vertical="center"/>
    </xf>
    <xf numFmtId="44" fontId="11" fillId="0" borderId="0" xfId="5" applyFont="1" applyBorder="1" applyAlignment="1">
      <alignment horizontal="left" vertical="center"/>
    </xf>
    <xf numFmtId="0" fontId="10" fillId="0" borderId="0" xfId="0" applyFont="1" applyAlignment="1">
      <alignment horizontal="left" vertical="top"/>
    </xf>
    <xf numFmtId="44" fontId="10" fillId="0" borderId="0" xfId="5" applyFont="1" applyBorder="1" applyAlignment="1">
      <alignment horizontal="left" vertical="top" wrapText="1"/>
    </xf>
    <xf numFmtId="44" fontId="6" fillId="0" borderId="0" xfId="0" applyNumberFormat="1" applyFont="1" applyAlignment="1">
      <alignment horizontal="left" vertical="top"/>
    </xf>
    <xf numFmtId="0" fontId="4" fillId="0" borderId="39" xfId="0" applyFont="1" applyBorder="1" applyAlignment="1">
      <alignment vertical="center" wrapText="1"/>
    </xf>
    <xf numFmtId="49" fontId="4" fillId="0" borderId="39" xfId="2" applyNumberFormat="1" applyFont="1" applyBorder="1" applyAlignment="1">
      <alignment vertical="top" wrapText="1"/>
    </xf>
    <xf numFmtId="0" fontId="10" fillId="4" borderId="24" xfId="0" applyFont="1" applyFill="1" applyBorder="1" applyAlignment="1">
      <alignment horizontal="center" vertical="center" textRotation="90"/>
    </xf>
    <xf numFmtId="44" fontId="11" fillId="0" borderId="82" xfId="5" applyFont="1" applyFill="1" applyBorder="1" applyAlignment="1">
      <alignment vertical="center" wrapText="1"/>
    </xf>
    <xf numFmtId="44" fontId="11" fillId="0" borderId="85" xfId="5" applyFont="1" applyFill="1" applyBorder="1" applyAlignment="1">
      <alignment vertical="center" wrapText="1"/>
    </xf>
    <xf numFmtId="44" fontId="11" fillId="0" borderId="86" xfId="5" applyFont="1" applyFill="1" applyBorder="1" applyAlignment="1">
      <alignment vertical="center" wrapText="1"/>
    </xf>
    <xf numFmtId="49" fontId="4" fillId="0" borderId="64" xfId="0" applyNumberFormat="1" applyFont="1" applyBorder="1" applyAlignment="1">
      <alignment horizontal="center" vertical="center" wrapText="1"/>
    </xf>
    <xf numFmtId="44" fontId="10" fillId="0" borderId="23" xfId="5" applyFont="1" applyFill="1" applyBorder="1" applyAlignment="1">
      <alignment vertical="center" wrapText="1"/>
    </xf>
    <xf numFmtId="49" fontId="4" fillId="0" borderId="87" xfId="0" applyNumberFormat="1" applyFont="1" applyBorder="1" applyAlignment="1">
      <alignment horizontal="center" vertical="center" wrapText="1"/>
    </xf>
    <xf numFmtId="0" fontId="5" fillId="0" borderId="37" xfId="0" applyFont="1" applyBorder="1" applyAlignment="1">
      <alignment vertical="top" wrapText="1"/>
    </xf>
    <xf numFmtId="0" fontId="4" fillId="0" borderId="90" xfId="0" applyFont="1" applyBorder="1" applyAlignment="1">
      <alignment vertical="center" wrapText="1"/>
    </xf>
    <xf numFmtId="44" fontId="11" fillId="0" borderId="91" xfId="5" applyFont="1" applyFill="1" applyBorder="1" applyAlignment="1">
      <alignment vertical="center" wrapText="1"/>
    </xf>
    <xf numFmtId="167" fontId="10" fillId="0" borderId="18" xfId="5" applyNumberFormat="1" applyFont="1" applyFill="1" applyBorder="1" applyAlignment="1">
      <alignment vertical="center" wrapText="1"/>
    </xf>
    <xf numFmtId="44" fontId="11" fillId="0" borderId="92" xfId="5" applyFont="1" applyFill="1" applyBorder="1" applyAlignment="1">
      <alignment vertical="center" wrapText="1"/>
    </xf>
    <xf numFmtId="0" fontId="4" fillId="0" borderId="17" xfId="0" applyFont="1" applyBorder="1" applyAlignment="1">
      <alignment vertical="center" wrapText="1"/>
    </xf>
    <xf numFmtId="0" fontId="13" fillId="2" borderId="27" xfId="0" applyFont="1" applyFill="1" applyBorder="1" applyAlignment="1">
      <alignment vertical="center" wrapText="1"/>
    </xf>
    <xf numFmtId="44" fontId="11" fillId="0" borderId="93" xfId="5" applyFont="1" applyFill="1" applyBorder="1" applyAlignment="1">
      <alignment vertical="center" wrapText="1"/>
    </xf>
    <xf numFmtId="44" fontId="11" fillId="0" borderId="94" xfId="5" applyFont="1" applyFill="1" applyBorder="1" applyAlignment="1">
      <alignment vertical="center" wrapText="1"/>
    </xf>
    <xf numFmtId="44" fontId="11" fillId="0" borderId="24" xfId="5" applyFont="1" applyFill="1" applyBorder="1" applyAlignment="1">
      <alignment vertical="center" wrapText="1"/>
    </xf>
    <xf numFmtId="0" fontId="5" fillId="0" borderId="88" xfId="0" applyFont="1" applyBorder="1" applyAlignment="1">
      <alignment vertical="top" wrapText="1"/>
    </xf>
    <xf numFmtId="44" fontId="11" fillId="0" borderId="95" xfId="5" applyFont="1" applyFill="1" applyBorder="1" applyAlignment="1">
      <alignment vertical="center" wrapText="1"/>
    </xf>
    <xf numFmtId="44" fontId="11" fillId="0" borderId="96" xfId="5" applyFont="1" applyFill="1" applyBorder="1" applyAlignment="1">
      <alignment vertical="center" wrapText="1"/>
    </xf>
    <xf numFmtId="44" fontId="11" fillId="0" borderId="97" xfId="5" applyFont="1" applyFill="1" applyBorder="1" applyAlignment="1">
      <alignment vertical="center" wrapText="1"/>
    </xf>
    <xf numFmtId="44" fontId="5" fillId="0" borderId="96" xfId="5" applyFont="1" applyFill="1" applyBorder="1" applyAlignment="1">
      <alignment vertical="center" wrapText="1"/>
    </xf>
    <xf numFmtId="44" fontId="5" fillId="0" borderId="95" xfId="5" applyFont="1" applyFill="1" applyBorder="1" applyAlignment="1">
      <alignment vertical="center" wrapText="1"/>
    </xf>
    <xf numFmtId="44" fontId="5" fillId="0" borderId="92" xfId="5" applyFont="1" applyFill="1" applyBorder="1" applyAlignment="1">
      <alignment vertical="center" wrapText="1"/>
    </xf>
    <xf numFmtId="44" fontId="11" fillId="0" borderId="96" xfId="5" applyFont="1" applyFill="1" applyBorder="1" applyAlignment="1">
      <alignment horizontal="center" vertical="center" wrapText="1"/>
    </xf>
    <xf numFmtId="44" fontId="11" fillId="0" borderId="95" xfId="5" applyFont="1" applyFill="1" applyBorder="1" applyAlignment="1">
      <alignment horizontal="center" vertical="center" wrapText="1"/>
    </xf>
    <xf numFmtId="44" fontId="11" fillId="0" borderId="85" xfId="5" applyFont="1" applyFill="1" applyBorder="1" applyAlignment="1">
      <alignment horizontal="left" vertical="center" wrapText="1"/>
    </xf>
    <xf numFmtId="44" fontId="11" fillId="0" borderId="83" xfId="5" applyFont="1" applyFill="1" applyBorder="1" applyAlignment="1">
      <alignment horizontal="center" vertical="center" wrapText="1"/>
    </xf>
    <xf numFmtId="44" fontId="11" fillId="0" borderId="82" xfId="5" applyFont="1" applyFill="1" applyBorder="1" applyAlignment="1">
      <alignment horizontal="left" vertical="center" wrapText="1"/>
    </xf>
    <xf numFmtId="44" fontId="11" fillId="0" borderId="95" xfId="5" applyFont="1" applyFill="1" applyBorder="1" applyAlignment="1">
      <alignment horizontal="left" vertical="center" wrapText="1"/>
    </xf>
    <xf numFmtId="44" fontId="5" fillId="0" borderId="82" xfId="5" applyFont="1" applyFill="1" applyBorder="1" applyAlignment="1">
      <alignment horizontal="center" vertical="center" wrapText="1"/>
    </xf>
    <xf numFmtId="43" fontId="11" fillId="0" borderId="96" xfId="1" applyFont="1" applyFill="1" applyBorder="1" applyAlignment="1">
      <alignment horizontal="center" vertical="center" wrapText="1"/>
    </xf>
    <xf numFmtId="43" fontId="11" fillId="0" borderId="98" xfId="1" applyFont="1" applyFill="1" applyBorder="1" applyAlignment="1">
      <alignment horizontal="center" vertical="center" wrapText="1"/>
    </xf>
    <xf numFmtId="44" fontId="11" fillId="0" borderId="86" xfId="5" applyFont="1" applyFill="1" applyBorder="1" applyAlignment="1">
      <alignment horizontal="center" vertical="center" wrapText="1"/>
    </xf>
    <xf numFmtId="44" fontId="11" fillId="0" borderId="92" xfId="5" applyFont="1" applyFill="1" applyBorder="1" applyAlignment="1">
      <alignment horizontal="center" vertical="center" wrapText="1"/>
    </xf>
    <xf numFmtId="44" fontId="11" fillId="0" borderId="98" xfId="5" applyFont="1" applyFill="1" applyBorder="1" applyAlignment="1">
      <alignment horizontal="center" vertical="center" wrapText="1"/>
    </xf>
    <xf numFmtId="44" fontId="11" fillId="0" borderId="99" xfId="5" applyFont="1" applyFill="1" applyBorder="1" applyAlignment="1">
      <alignment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1" xfId="0" applyFont="1" applyBorder="1" applyAlignment="1">
      <alignment horizontal="center" vertical="center"/>
    </xf>
    <xf numFmtId="165" fontId="4" fillId="0" borderId="101" xfId="1" applyNumberFormat="1" applyFont="1" applyBorder="1" applyAlignment="1">
      <alignment horizontal="center" vertical="center" wrapText="1"/>
    </xf>
    <xf numFmtId="0" fontId="4" fillId="0" borderId="102" xfId="0" applyFont="1" applyBorder="1" applyAlignment="1">
      <alignment horizontal="center" vertical="center" wrapText="1"/>
    </xf>
    <xf numFmtId="44" fontId="4" fillId="0" borderId="18" xfId="5" applyFont="1" applyBorder="1" applyAlignment="1">
      <alignment horizontal="center" vertical="center" wrapText="1"/>
    </xf>
    <xf numFmtId="44" fontId="11" fillId="0" borderId="90" xfId="5" applyFont="1" applyFill="1" applyBorder="1" applyAlignment="1">
      <alignment vertical="center" wrapText="1"/>
    </xf>
    <xf numFmtId="44" fontId="11" fillId="2" borderId="84" xfId="5" applyFont="1" applyFill="1" applyBorder="1" applyAlignment="1">
      <alignment vertical="center" wrapText="1"/>
    </xf>
    <xf numFmtId="0" fontId="4" fillId="0" borderId="75" xfId="0" applyFont="1" applyBorder="1" applyAlignment="1">
      <alignment vertical="top" wrapText="1"/>
    </xf>
    <xf numFmtId="44" fontId="11" fillId="0" borderId="89" xfId="5" applyFont="1" applyFill="1" applyBorder="1" applyAlignment="1">
      <alignment vertical="center" wrapText="1"/>
    </xf>
    <xf numFmtId="49" fontId="4" fillId="0" borderId="0" xfId="0" applyNumberFormat="1" applyFont="1" applyAlignment="1">
      <alignment vertical="top" wrapText="1"/>
    </xf>
    <xf numFmtId="49" fontId="4" fillId="0" borderId="0" xfId="2" applyNumberFormat="1" applyFont="1" applyAlignment="1">
      <alignment vertical="top" wrapText="1"/>
    </xf>
    <xf numFmtId="44" fontId="11" fillId="0" borderId="81" xfId="5" applyFont="1" applyFill="1" applyBorder="1" applyAlignment="1">
      <alignment vertical="center" wrapText="1"/>
    </xf>
    <xf numFmtId="0" fontId="4" fillId="2" borderId="27" xfId="0" applyFont="1" applyFill="1" applyBorder="1" applyAlignment="1">
      <alignment vertical="center" wrapText="1"/>
    </xf>
    <xf numFmtId="0" fontId="4" fillId="2" borderId="47" xfId="0" applyFont="1" applyFill="1" applyBorder="1" applyAlignment="1">
      <alignment vertical="center" wrapText="1"/>
    </xf>
    <xf numFmtId="0" fontId="11" fillId="0" borderId="37" xfId="0" applyFont="1" applyBorder="1" applyAlignment="1">
      <alignment vertical="top" wrapText="1"/>
    </xf>
    <xf numFmtId="0" fontId="9" fillId="0" borderId="17" xfId="0" applyFont="1" applyBorder="1" applyAlignment="1">
      <alignment vertical="top" wrapText="1"/>
    </xf>
    <xf numFmtId="0" fontId="4" fillId="0" borderId="0" xfId="0" applyFont="1" applyAlignment="1">
      <alignment vertical="top" wrapText="1"/>
    </xf>
    <xf numFmtId="0" fontId="11" fillId="0" borderId="0" xfId="0" applyFont="1" applyAlignment="1">
      <alignment vertical="top" wrapText="1"/>
    </xf>
    <xf numFmtId="0" fontId="4" fillId="2" borderId="51" xfId="0" applyFont="1" applyFill="1" applyBorder="1" applyAlignment="1">
      <alignment vertical="center" wrapText="1"/>
    </xf>
    <xf numFmtId="0" fontId="4" fillId="2" borderId="47" xfId="0" applyFont="1" applyFill="1" applyBorder="1" applyAlignment="1">
      <alignment horizontal="center" vertical="center" wrapText="1"/>
    </xf>
    <xf numFmtId="0" fontId="10" fillId="14" borderId="24" xfId="0" applyFont="1" applyFill="1" applyBorder="1" applyAlignment="1">
      <alignment vertical="center" textRotation="90"/>
    </xf>
    <xf numFmtId="0" fontId="10" fillId="12" borderId="24" xfId="0" applyFont="1" applyFill="1" applyBorder="1" applyAlignment="1">
      <alignment vertical="center" textRotation="90"/>
    </xf>
    <xf numFmtId="0" fontId="10" fillId="14" borderId="24" xfId="0" applyFont="1" applyFill="1" applyBorder="1" applyAlignment="1">
      <alignment horizontal="center" vertical="center" textRotation="90"/>
    </xf>
    <xf numFmtId="0" fontId="10" fillId="16" borderId="25" xfId="0" applyFont="1" applyFill="1" applyBorder="1" applyAlignment="1">
      <alignment vertical="center" textRotation="90"/>
    </xf>
    <xf numFmtId="0" fontId="11" fillId="0" borderId="107" xfId="0" applyFont="1" applyBorder="1" applyAlignment="1">
      <alignment vertical="top" wrapText="1"/>
    </xf>
    <xf numFmtId="0" fontId="10" fillId="12" borderId="23" xfId="0" applyFont="1" applyFill="1" applyBorder="1" applyAlignment="1">
      <alignment horizontal="center" vertical="center" textRotation="90"/>
    </xf>
    <xf numFmtId="0" fontId="10" fillId="12" borderId="25" xfId="0" applyFont="1" applyFill="1" applyBorder="1" applyAlignment="1">
      <alignment horizontal="center" vertical="center" textRotation="90"/>
    </xf>
    <xf numFmtId="0" fontId="10" fillId="4" borderId="23" xfId="0" applyFont="1" applyFill="1" applyBorder="1" applyAlignment="1">
      <alignment horizontal="center" vertical="center" textRotation="90"/>
    </xf>
    <xf numFmtId="0" fontId="10" fillId="4" borderId="24" xfId="0" applyFont="1" applyFill="1" applyBorder="1" applyAlignment="1">
      <alignment horizontal="center" vertical="center" textRotation="90"/>
    </xf>
    <xf numFmtId="0" fontId="13" fillId="2" borderId="5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top" wrapText="1"/>
    </xf>
    <xf numFmtId="0" fontId="10" fillId="14" borderId="23" xfId="0" applyFont="1" applyFill="1" applyBorder="1" applyAlignment="1">
      <alignment horizontal="center" vertical="center" textRotation="90"/>
    </xf>
    <xf numFmtId="0" fontId="10" fillId="14" borderId="24" xfId="0" applyFont="1" applyFill="1" applyBorder="1" applyAlignment="1">
      <alignment horizontal="center" vertical="center" textRotation="90"/>
    </xf>
    <xf numFmtId="0" fontId="10" fillId="13" borderId="23" xfId="0" applyFont="1" applyFill="1" applyBorder="1" applyAlignment="1">
      <alignment horizontal="center" vertical="center" textRotation="90"/>
    </xf>
    <xf numFmtId="0" fontId="10" fillId="13" borderId="24" xfId="0" applyFont="1" applyFill="1" applyBorder="1" applyAlignment="1">
      <alignment horizontal="center" vertical="center" textRotation="90"/>
    </xf>
    <xf numFmtId="49" fontId="5" fillId="0" borderId="2" xfId="2" applyNumberFormat="1" applyFont="1" applyBorder="1" applyAlignment="1">
      <alignment horizontal="left" vertical="center" wrapText="1"/>
    </xf>
    <xf numFmtId="49" fontId="5" fillId="0" borderId="3" xfId="2" applyNumberFormat="1" applyFont="1" applyBorder="1" applyAlignment="1">
      <alignment horizontal="left" vertical="center" wrapText="1"/>
    </xf>
    <xf numFmtId="49" fontId="5" fillId="0" borderId="9" xfId="2" applyNumberFormat="1" applyFont="1" applyBorder="1" applyAlignment="1">
      <alignment horizontal="left" vertical="top" wrapText="1"/>
    </xf>
    <xf numFmtId="49" fontId="5" fillId="0" borderId="68" xfId="2" applyNumberFormat="1" applyFont="1" applyBorder="1" applyAlignment="1">
      <alignment horizontal="left" vertical="top" wrapText="1"/>
    </xf>
    <xf numFmtId="49" fontId="4" fillId="0" borderId="42" xfId="2" applyNumberFormat="1" applyFont="1" applyBorder="1" applyAlignment="1">
      <alignment horizontal="center" vertical="center"/>
    </xf>
    <xf numFmtId="49" fontId="4" fillId="0" borderId="10" xfId="2" applyNumberFormat="1"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49" fontId="4" fillId="0" borderId="4" xfId="2" applyNumberFormat="1" applyFont="1" applyBorder="1" applyAlignment="1">
      <alignment horizontal="center" vertical="center"/>
    </xf>
    <xf numFmtId="166" fontId="9" fillId="0" borderId="49" xfId="0" applyNumberFormat="1" applyFont="1" applyBorder="1" applyAlignment="1">
      <alignment horizontal="center" vertical="top" wrapText="1" shrinkToFit="1"/>
    </xf>
    <xf numFmtId="166" fontId="9" fillId="0" borderId="12" xfId="0" applyNumberFormat="1" applyFont="1" applyBorder="1" applyAlignment="1">
      <alignment horizontal="center" vertical="top" wrapText="1" shrinkToFit="1"/>
    </xf>
    <xf numFmtId="0" fontId="10" fillId="2" borderId="23" xfId="0" applyFont="1" applyFill="1" applyBorder="1" applyAlignment="1">
      <alignment horizontal="center" vertical="center" textRotation="90"/>
    </xf>
    <xf numFmtId="0" fontId="10" fillId="2" borderId="24" xfId="0" applyFont="1" applyFill="1" applyBorder="1" applyAlignment="1">
      <alignment horizontal="center" vertical="center" textRotation="90"/>
    </xf>
    <xf numFmtId="0" fontId="10" fillId="2" borderId="25" xfId="0" applyFont="1" applyFill="1" applyBorder="1" applyAlignment="1">
      <alignment horizontal="center" vertical="center" textRotation="90"/>
    </xf>
    <xf numFmtId="0" fontId="5" fillId="0" borderId="46" xfId="0" applyFont="1" applyBorder="1" applyAlignment="1">
      <alignment horizontal="left" vertical="top" wrapText="1"/>
    </xf>
    <xf numFmtId="0" fontId="5" fillId="0" borderId="37" xfId="0" applyFont="1" applyBorder="1" applyAlignment="1">
      <alignment horizontal="left" vertical="top" wrapText="1"/>
    </xf>
    <xf numFmtId="0" fontId="4" fillId="0" borderId="40" xfId="0" applyFont="1" applyBorder="1" applyAlignment="1">
      <alignment horizontal="left" vertical="top" wrapText="1"/>
    </xf>
    <xf numFmtId="0" fontId="4" fillId="0" borderId="17" xfId="0" applyFont="1" applyBorder="1" applyAlignment="1">
      <alignment horizontal="left" vertical="top" wrapText="1"/>
    </xf>
    <xf numFmtId="0" fontId="10" fillId="11" borderId="23" xfId="0" applyFont="1" applyFill="1" applyBorder="1" applyAlignment="1">
      <alignment horizontal="center" vertical="center" textRotation="90"/>
    </xf>
    <xf numFmtId="0" fontId="10" fillId="11" borderId="24" xfId="0" applyFont="1" applyFill="1" applyBorder="1" applyAlignment="1">
      <alignment horizontal="center" vertical="center" textRotation="90"/>
    </xf>
    <xf numFmtId="0" fontId="10" fillId="11" borderId="25" xfId="0" applyFont="1" applyFill="1" applyBorder="1" applyAlignment="1">
      <alignment horizontal="center" vertical="center" textRotation="90"/>
    </xf>
    <xf numFmtId="0" fontId="10" fillId="10" borderId="23" xfId="0" applyFont="1" applyFill="1" applyBorder="1" applyAlignment="1">
      <alignment horizontal="center" vertical="center" textRotation="90"/>
    </xf>
    <xf numFmtId="0" fontId="10" fillId="10" borderId="24" xfId="0" applyFont="1" applyFill="1" applyBorder="1" applyAlignment="1">
      <alignment horizontal="center" vertical="center" textRotation="90"/>
    </xf>
    <xf numFmtId="0" fontId="10" fillId="10" borderId="25" xfId="0" applyFont="1" applyFill="1" applyBorder="1" applyAlignment="1">
      <alignment horizontal="center" vertical="center" textRotation="90"/>
    </xf>
    <xf numFmtId="49" fontId="4" fillId="2" borderId="41"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0" fontId="10" fillId="0" borderId="41" xfId="0" applyFont="1" applyBorder="1" applyAlignment="1">
      <alignment horizontal="right" vertical="center" wrapText="1"/>
    </xf>
    <xf numFmtId="0" fontId="10" fillId="0" borderId="27" xfId="0" applyFont="1" applyBorder="1" applyAlignment="1">
      <alignment horizontal="right" vertical="center" wrapText="1"/>
    </xf>
    <xf numFmtId="0" fontId="10" fillId="0" borderId="47" xfId="0" applyFont="1" applyBorder="1" applyAlignment="1">
      <alignment horizontal="right" vertical="center" wrapText="1"/>
    </xf>
    <xf numFmtId="49" fontId="4" fillId="0" borderId="49" xfId="2" applyNumberFormat="1" applyFont="1" applyBorder="1" applyAlignment="1">
      <alignment horizontal="center" vertical="center"/>
    </xf>
    <xf numFmtId="49" fontId="4" fillId="0" borderId="50" xfId="2" applyNumberFormat="1" applyFont="1" applyBorder="1" applyAlignment="1">
      <alignment horizontal="center" vertical="center"/>
    </xf>
    <xf numFmtId="0" fontId="9" fillId="0" borderId="35" xfId="0" applyFont="1" applyBorder="1" applyAlignment="1">
      <alignment horizontal="left" vertical="top" wrapText="1"/>
    </xf>
    <xf numFmtId="0" fontId="9" fillId="0" borderId="17" xfId="0" applyFont="1" applyBorder="1" applyAlignment="1">
      <alignment horizontal="left" vertical="top" wrapText="1"/>
    </xf>
    <xf numFmtId="49" fontId="4" fillId="0" borderId="26" xfId="2" applyNumberFormat="1" applyFont="1" applyBorder="1" applyAlignment="1">
      <alignment horizontal="center" vertical="center"/>
    </xf>
    <xf numFmtId="0" fontId="10" fillId="17" borderId="23" xfId="0" applyFont="1" applyFill="1" applyBorder="1" applyAlignment="1">
      <alignment horizontal="center" vertical="center" textRotation="90"/>
    </xf>
    <xf numFmtId="0" fontId="10" fillId="17" borderId="24" xfId="0" applyFont="1" applyFill="1" applyBorder="1" applyAlignment="1">
      <alignment horizontal="center" vertical="center" textRotation="90"/>
    </xf>
    <xf numFmtId="0" fontId="10" fillId="17" borderId="25" xfId="0" applyFont="1" applyFill="1" applyBorder="1" applyAlignment="1">
      <alignment horizontal="center" vertical="center" textRotation="90"/>
    </xf>
    <xf numFmtId="0" fontId="10" fillId="15" borderId="23" xfId="0" applyFont="1" applyFill="1" applyBorder="1" applyAlignment="1">
      <alignment horizontal="center" vertical="center" textRotation="90"/>
    </xf>
    <xf numFmtId="0" fontId="10" fillId="15" borderId="24" xfId="0" applyFont="1" applyFill="1" applyBorder="1" applyAlignment="1">
      <alignment horizontal="center" vertical="center" textRotation="90"/>
    </xf>
    <xf numFmtId="0" fontId="10" fillId="15" borderId="25" xfId="0" applyFont="1" applyFill="1" applyBorder="1" applyAlignment="1">
      <alignment horizontal="center" vertical="center" textRotation="90"/>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8" xfId="0" applyFont="1" applyBorder="1" applyAlignment="1">
      <alignment horizontal="right" vertical="center" wrapText="1"/>
    </xf>
    <xf numFmtId="0" fontId="10" fillId="0" borderId="17" xfId="0" applyFont="1" applyBorder="1" applyAlignment="1">
      <alignment horizontal="right" vertical="center" wrapText="1"/>
    </xf>
    <xf numFmtId="0" fontId="10" fillId="0" borderId="84" xfId="0" applyFont="1" applyBorder="1" applyAlignment="1">
      <alignment horizontal="right" vertical="center" wrapText="1"/>
    </xf>
    <xf numFmtId="49" fontId="4" fillId="0" borderId="36" xfId="2" applyNumberFormat="1" applyFont="1" applyBorder="1" applyAlignment="1">
      <alignment horizontal="left" vertical="top" wrapText="1"/>
    </xf>
    <xf numFmtId="49" fontId="4" fillId="0" borderId="0" xfId="2" applyNumberFormat="1" applyFont="1" applyAlignment="1">
      <alignment horizontal="left" vertical="top" wrapText="1"/>
    </xf>
    <xf numFmtId="49" fontId="4" fillId="0" borderId="38" xfId="2" applyNumberFormat="1" applyFont="1" applyBorder="1" applyAlignment="1">
      <alignment horizontal="left" vertical="top" wrapText="1"/>
    </xf>
    <xf numFmtId="49" fontId="4" fillId="0" borderId="39" xfId="2" applyNumberFormat="1" applyFont="1" applyBorder="1" applyAlignment="1">
      <alignment horizontal="left" vertical="top" wrapText="1"/>
    </xf>
    <xf numFmtId="0" fontId="10" fillId="3" borderId="23" xfId="0" applyFont="1" applyFill="1" applyBorder="1" applyAlignment="1">
      <alignment horizontal="center" vertical="center" textRotation="90"/>
    </xf>
    <xf numFmtId="0" fontId="10" fillId="3" borderId="25" xfId="0" applyFont="1" applyFill="1" applyBorder="1" applyAlignment="1">
      <alignment horizontal="center" vertical="center" textRotation="90"/>
    </xf>
    <xf numFmtId="49" fontId="4" fillId="2" borderId="41" xfId="0" applyNumberFormat="1" applyFont="1" applyFill="1" applyBorder="1" applyAlignment="1">
      <alignment horizontal="right" vertical="center"/>
    </xf>
    <xf numFmtId="49" fontId="4" fillId="2" borderId="27" xfId="0" applyNumberFormat="1" applyFont="1" applyFill="1" applyBorder="1" applyAlignment="1">
      <alignment horizontal="right" vertical="center"/>
    </xf>
    <xf numFmtId="49" fontId="4" fillId="2" borderId="21" xfId="0" applyNumberFormat="1" applyFont="1" applyFill="1" applyBorder="1" applyAlignment="1">
      <alignment horizontal="right" vertical="center"/>
    </xf>
    <xf numFmtId="49" fontId="4" fillId="0" borderId="39"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4" fillId="0" borderId="76" xfId="0" applyFont="1" applyBorder="1" applyAlignment="1">
      <alignment horizontal="left" vertical="center" wrapText="1"/>
    </xf>
    <xf numFmtId="0" fontId="4" fillId="0" borderId="75" xfId="0" applyFont="1" applyBorder="1" applyAlignment="1">
      <alignment horizontal="left" vertical="center" wrapText="1"/>
    </xf>
    <xf numFmtId="0" fontId="11" fillId="0" borderId="67" xfId="0" applyFont="1" applyBorder="1" applyAlignment="1">
      <alignment horizontal="left" vertical="top" wrapText="1"/>
    </xf>
    <xf numFmtId="0" fontId="11" fillId="0" borderId="37" xfId="0" applyFont="1" applyBorder="1" applyAlignment="1">
      <alignment horizontal="left" vertical="top" wrapText="1"/>
    </xf>
    <xf numFmtId="0" fontId="10" fillId="5" borderId="23" xfId="0" applyFont="1" applyFill="1" applyBorder="1" applyAlignment="1">
      <alignment horizontal="center" vertical="center" textRotation="90"/>
    </xf>
    <xf numFmtId="0" fontId="10" fillId="5" borderId="24" xfId="0" applyFont="1" applyFill="1" applyBorder="1" applyAlignment="1">
      <alignment horizontal="center" vertical="center" textRotation="90"/>
    </xf>
    <xf numFmtId="0" fontId="10" fillId="5" borderId="25" xfId="0" applyFont="1" applyFill="1" applyBorder="1" applyAlignment="1">
      <alignment horizontal="center" vertical="center" textRotation="90"/>
    </xf>
    <xf numFmtId="0" fontId="10" fillId="6" borderId="23" xfId="0" applyFont="1" applyFill="1" applyBorder="1" applyAlignment="1">
      <alignment horizontal="center" vertical="center" textRotation="90"/>
    </xf>
    <xf numFmtId="0" fontId="10" fillId="6" borderId="24" xfId="0" applyFont="1" applyFill="1" applyBorder="1" applyAlignment="1">
      <alignment horizontal="center" vertical="center" textRotation="90"/>
    </xf>
    <xf numFmtId="0" fontId="10" fillId="6" borderId="25" xfId="0" applyFont="1" applyFill="1" applyBorder="1" applyAlignment="1">
      <alignment horizontal="center" vertical="center" textRotation="90"/>
    </xf>
    <xf numFmtId="49" fontId="4" fillId="0" borderId="48" xfId="2" applyNumberFormat="1" applyFont="1" applyBorder="1" applyAlignment="1">
      <alignment horizontal="center" vertical="center"/>
    </xf>
    <xf numFmtId="49" fontId="4" fillId="0" borderId="31" xfId="2" applyNumberFormat="1" applyFont="1" applyBorder="1" applyAlignment="1">
      <alignment horizontal="center" vertical="center"/>
    </xf>
    <xf numFmtId="49" fontId="4" fillId="0" borderId="0" xfId="2" applyNumberFormat="1" applyFont="1" applyAlignment="1">
      <alignment horizontal="center" vertical="center"/>
    </xf>
    <xf numFmtId="0" fontId="15" fillId="0" borderId="52" xfId="0" applyFont="1" applyBorder="1" applyAlignment="1">
      <alignment horizontal="center" vertical="top" wrapText="1"/>
    </xf>
    <xf numFmtId="0" fontId="15" fillId="0" borderId="53" xfId="0" applyFont="1" applyBorder="1" applyAlignment="1">
      <alignment horizontal="center"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74" xfId="0" applyFont="1" applyBorder="1" applyAlignment="1">
      <alignment horizontal="left" vertical="top" wrapText="1"/>
    </xf>
    <xf numFmtId="49" fontId="4" fillId="0" borderId="103" xfId="2" applyNumberFormat="1" applyFont="1" applyBorder="1" applyAlignment="1">
      <alignment horizontal="center" vertical="center"/>
    </xf>
    <xf numFmtId="49" fontId="4" fillId="0" borderId="40"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0" fontId="10" fillId="13" borderId="25" xfId="0" applyFont="1" applyFill="1" applyBorder="1" applyAlignment="1">
      <alignment horizontal="center" vertical="center" textRotation="90"/>
    </xf>
    <xf numFmtId="49" fontId="4" fillId="0" borderId="49"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2" borderId="5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40" xfId="0" applyFont="1" applyBorder="1" applyAlignment="1">
      <alignment horizontal="left" vertical="top" wrapText="1"/>
    </xf>
    <xf numFmtId="0" fontId="5" fillId="0" borderId="17" xfId="0" applyFont="1" applyBorder="1" applyAlignment="1">
      <alignment horizontal="left" vertical="top" wrapText="1"/>
    </xf>
    <xf numFmtId="0" fontId="5" fillId="0" borderId="84" xfId="0" applyFont="1" applyBorder="1" applyAlignment="1">
      <alignment horizontal="left" vertical="top" wrapText="1"/>
    </xf>
    <xf numFmtId="0" fontId="10" fillId="7" borderId="23" xfId="0" applyFont="1" applyFill="1" applyBorder="1" applyAlignment="1">
      <alignment horizontal="center" vertical="center" textRotation="90"/>
    </xf>
    <xf numFmtId="0" fontId="10" fillId="7" borderId="24" xfId="0" applyFont="1" applyFill="1" applyBorder="1" applyAlignment="1">
      <alignment horizontal="center" vertical="center" textRotation="90"/>
    </xf>
    <xf numFmtId="0" fontId="10" fillId="7" borderId="25" xfId="0" applyFont="1" applyFill="1" applyBorder="1" applyAlignment="1">
      <alignment horizontal="center" vertical="center" textRotation="90"/>
    </xf>
    <xf numFmtId="0" fontId="10" fillId="8" borderId="23" xfId="0" applyFont="1" applyFill="1" applyBorder="1" applyAlignment="1">
      <alignment horizontal="center" vertical="center" textRotation="90"/>
    </xf>
    <xf numFmtId="0" fontId="10" fillId="8" borderId="24" xfId="0" applyFont="1" applyFill="1" applyBorder="1" applyAlignment="1">
      <alignment horizontal="center" vertical="center" textRotation="90"/>
    </xf>
    <xf numFmtId="0" fontId="10" fillId="8" borderId="25" xfId="0" applyFont="1" applyFill="1" applyBorder="1" applyAlignment="1">
      <alignment horizontal="center" vertical="center" textRotation="90"/>
    </xf>
    <xf numFmtId="49" fontId="4" fillId="0" borderId="65" xfId="2" applyNumberFormat="1" applyFont="1" applyBorder="1" applyAlignment="1">
      <alignment horizontal="center" vertical="center"/>
    </xf>
    <xf numFmtId="49" fontId="4" fillId="0" borderId="5" xfId="2" applyNumberFormat="1" applyFont="1" applyBorder="1" applyAlignment="1">
      <alignment horizontal="center" vertical="center"/>
    </xf>
    <xf numFmtId="49" fontId="4" fillId="0" borderId="45" xfId="2" applyNumberFormat="1" applyFont="1" applyBorder="1" applyAlignment="1">
      <alignment horizontal="center" vertical="center"/>
    </xf>
    <xf numFmtId="0" fontId="10" fillId="9" borderId="24" xfId="0" applyFont="1" applyFill="1" applyBorder="1" applyAlignment="1">
      <alignment horizontal="center" vertical="center" textRotation="90"/>
    </xf>
    <xf numFmtId="0" fontId="10" fillId="9" borderId="25" xfId="0" applyFont="1" applyFill="1" applyBorder="1" applyAlignment="1">
      <alignment horizontal="center" vertical="center" textRotation="90"/>
    </xf>
    <xf numFmtId="0" fontId="12" fillId="0" borderId="76" xfId="0" applyFont="1" applyBorder="1" applyAlignment="1">
      <alignment horizontal="left" vertical="top" wrapText="1"/>
    </xf>
    <xf numFmtId="0" fontId="12" fillId="0" borderId="75" xfId="0" applyFont="1" applyBorder="1" applyAlignment="1">
      <alignment horizontal="left" vertical="top" wrapText="1"/>
    </xf>
    <xf numFmtId="49" fontId="4" fillId="0" borderId="60" xfId="2" applyNumberFormat="1" applyFont="1" applyBorder="1" applyAlignment="1">
      <alignment horizontal="center" vertical="center"/>
    </xf>
    <xf numFmtId="49" fontId="4" fillId="0" borderId="61" xfId="2" applyNumberFormat="1" applyFont="1" applyBorder="1" applyAlignment="1">
      <alignment horizontal="center" vertical="center"/>
    </xf>
    <xf numFmtId="49" fontId="4" fillId="0" borderId="28" xfId="2" applyNumberFormat="1" applyFont="1" applyBorder="1" applyAlignment="1">
      <alignment horizontal="center" vertical="center"/>
    </xf>
    <xf numFmtId="0" fontId="10" fillId="0" borderId="34" xfId="0" applyFont="1" applyBorder="1" applyAlignment="1">
      <alignment horizontal="center" vertical="center" wrapText="1"/>
    </xf>
    <xf numFmtId="0" fontId="4" fillId="0" borderId="35" xfId="0" applyFont="1" applyBorder="1" applyAlignment="1">
      <alignment horizontal="left" vertical="top" wrapText="1"/>
    </xf>
    <xf numFmtId="0" fontId="10" fillId="16" borderId="23" xfId="0" applyFont="1" applyFill="1" applyBorder="1" applyAlignment="1">
      <alignment horizontal="center" vertical="center" textRotation="90"/>
    </xf>
    <xf numFmtId="0" fontId="10" fillId="16" borderId="24" xfId="0" applyFont="1" applyFill="1" applyBorder="1" applyAlignment="1">
      <alignment horizontal="center" vertical="center" textRotation="90"/>
    </xf>
    <xf numFmtId="0" fontId="10" fillId="18" borderId="23" xfId="0" applyFont="1" applyFill="1" applyBorder="1" applyAlignment="1">
      <alignment horizontal="center" vertical="center" textRotation="90"/>
    </xf>
    <xf numFmtId="0" fontId="10" fillId="18" borderId="24" xfId="0" applyFont="1" applyFill="1" applyBorder="1" applyAlignment="1">
      <alignment horizontal="center" vertical="center" textRotation="90"/>
    </xf>
    <xf numFmtId="0" fontId="10" fillId="18" borderId="25" xfId="0" applyFont="1" applyFill="1" applyBorder="1" applyAlignment="1">
      <alignment horizontal="center" vertical="center" textRotation="90"/>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3" fillId="0" borderId="38" xfId="0" applyFont="1" applyBorder="1" applyAlignment="1">
      <alignment horizontal="left" vertical="top" wrapText="1"/>
    </xf>
    <xf numFmtId="0" fontId="13" fillId="0" borderId="39" xfId="0" applyFont="1" applyBorder="1" applyAlignment="1">
      <alignment horizontal="left" vertical="top" wrapText="1"/>
    </xf>
    <xf numFmtId="49" fontId="4" fillId="0" borderId="34"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4" fillId="2" borderId="100" xfId="2" applyNumberFormat="1" applyFont="1" applyFill="1" applyBorder="1" applyAlignment="1">
      <alignment horizontal="right" vertical="center"/>
    </xf>
    <xf numFmtId="49" fontId="4" fillId="2" borderId="101" xfId="2" applyNumberFormat="1" applyFont="1" applyFill="1" applyBorder="1" applyAlignment="1">
      <alignment horizontal="right" vertical="center"/>
    </xf>
    <xf numFmtId="49" fontId="5" fillId="0" borderId="54" xfId="2" applyNumberFormat="1" applyFont="1" applyBorder="1" applyAlignment="1">
      <alignment horizontal="left" vertical="top" wrapText="1"/>
    </xf>
    <xf numFmtId="49" fontId="5" fillId="0" borderId="10" xfId="2" applyNumberFormat="1" applyFont="1" applyBorder="1" applyAlignment="1">
      <alignment horizontal="left" vertical="top" wrapText="1"/>
    </xf>
    <xf numFmtId="49" fontId="5" fillId="0" borderId="55" xfId="2" applyNumberFormat="1" applyFont="1" applyBorder="1" applyAlignment="1">
      <alignment horizontal="left" vertical="top" wrapText="1"/>
    </xf>
    <xf numFmtId="0" fontId="4" fillId="0" borderId="2" xfId="0" applyFont="1" applyBorder="1" applyAlignment="1">
      <alignment horizontal="left" vertical="top" wrapText="1"/>
    </xf>
    <xf numFmtId="0" fontId="11" fillId="0" borderId="3" xfId="0" applyFont="1" applyBorder="1" applyAlignment="1">
      <alignment horizontal="left" vertical="top"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13" fillId="0" borderId="32" xfId="0" applyFont="1" applyBorder="1" applyAlignment="1">
      <alignment horizontal="left" vertical="top" wrapText="1"/>
    </xf>
    <xf numFmtId="0" fontId="13" fillId="0" borderId="0" xfId="0" applyFont="1" applyAlignment="1">
      <alignment horizontal="left" vertical="top" wrapText="1"/>
    </xf>
    <xf numFmtId="0" fontId="10" fillId="16" borderId="25" xfId="0" applyFont="1" applyFill="1" applyBorder="1" applyAlignment="1">
      <alignment horizontal="center" vertical="center" textRotation="90"/>
    </xf>
    <xf numFmtId="49" fontId="5" fillId="0" borderId="69" xfId="2" applyNumberFormat="1" applyFont="1" applyBorder="1" applyAlignment="1">
      <alignment horizontal="left" vertical="center" wrapText="1"/>
    </xf>
    <xf numFmtId="49" fontId="5" fillId="0" borderId="71" xfId="2" applyNumberFormat="1" applyFont="1" applyBorder="1" applyAlignment="1">
      <alignment horizontal="left" vertical="center" wrapText="1"/>
    </xf>
    <xf numFmtId="49" fontId="4" fillId="0" borderId="33" xfId="2" applyNumberFormat="1" applyFont="1" applyBorder="1" applyAlignment="1">
      <alignment horizontal="center" vertical="center"/>
    </xf>
    <xf numFmtId="49" fontId="4" fillId="0" borderId="8" xfId="2" applyNumberFormat="1" applyFont="1" applyBorder="1" applyAlignment="1">
      <alignment horizontal="center" vertical="center"/>
    </xf>
    <xf numFmtId="0" fontId="4" fillId="0" borderId="43" xfId="0" applyFont="1" applyBorder="1" applyAlignment="1">
      <alignment horizontal="left" vertical="top" wrapText="1"/>
    </xf>
    <xf numFmtId="49" fontId="4" fillId="0" borderId="106" xfId="2" applyNumberFormat="1" applyFont="1" applyBorder="1" applyAlignment="1">
      <alignment horizontal="center" vertical="center"/>
    </xf>
    <xf numFmtId="44" fontId="11" fillId="0" borderId="82" xfId="5" applyFont="1" applyFill="1" applyBorder="1" applyAlignment="1" applyProtection="1">
      <alignment vertical="center" wrapText="1"/>
      <protection locked="0"/>
    </xf>
    <xf numFmtId="44" fontId="11" fillId="0" borderId="96" xfId="5" applyFont="1" applyFill="1" applyBorder="1" applyAlignment="1" applyProtection="1">
      <alignment vertical="center" wrapText="1"/>
      <protection locked="0"/>
    </xf>
    <xf numFmtId="44" fontId="11" fillId="0" borderId="91" xfId="5" applyFont="1" applyFill="1" applyBorder="1" applyAlignment="1" applyProtection="1">
      <alignment vertical="center" wrapText="1"/>
      <protection locked="0"/>
    </xf>
    <xf numFmtId="0" fontId="19" fillId="0" borderId="41"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47" xfId="0" applyFont="1" applyBorder="1" applyAlignment="1" applyProtection="1">
      <alignment horizontal="left" vertical="center" wrapText="1"/>
      <protection locked="0"/>
    </xf>
    <xf numFmtId="44" fontId="11" fillId="0" borderId="18" xfId="5" applyFont="1" applyFill="1" applyBorder="1" applyAlignment="1">
      <alignment vertical="center" wrapText="1"/>
    </xf>
    <xf numFmtId="0" fontId="13" fillId="0" borderId="39" xfId="0" applyFont="1" applyBorder="1" applyAlignment="1">
      <alignment vertical="top" wrapText="1"/>
    </xf>
    <xf numFmtId="44" fontId="11" fillId="0" borderId="18" xfId="5" applyFont="1" applyFill="1" applyBorder="1" applyAlignment="1" applyProtection="1">
      <alignment vertical="center" wrapText="1"/>
      <protection locked="0"/>
    </xf>
  </cellXfs>
  <cellStyles count="10">
    <cellStyle name="Migliaia" xfId="1" builtinId="3"/>
    <cellStyle name="Migliaia 2" xfId="4" xr:uid="{00000000-0005-0000-0000-000001000000}"/>
    <cellStyle name="Migliaia 2 2" xfId="9" xr:uid="{00000000-0005-0000-0000-000002000000}"/>
    <cellStyle name="Normale" xfId="0" builtinId="0"/>
    <cellStyle name="Normale 2" xfId="2" xr:uid="{00000000-0005-0000-0000-000004000000}"/>
    <cellStyle name="Normale 2 2" xfId="7" xr:uid="{00000000-0005-0000-0000-000005000000}"/>
    <cellStyle name="Normale 3" xfId="6" xr:uid="{00000000-0005-0000-0000-000006000000}"/>
    <cellStyle name="Valuta" xfId="5" builtinId="4"/>
    <cellStyle name="Valuta 2" xfId="3" xr:uid="{00000000-0005-0000-0000-000008000000}"/>
    <cellStyle name="Valuta 2 2" xfId="8"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2042540</xdr:colOff>
      <xdr:row>6</xdr:row>
      <xdr:rowOff>0</xdr:rowOff>
    </xdr:from>
    <xdr:ext cx="27940" cy="10795"/>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27940" cy="10795"/>
        </a:xfrm>
        <a:custGeom>
          <a:avLst/>
          <a:gdLst/>
          <a:ahLst/>
          <a:cxnLst/>
          <a:rect l="0" t="0" r="0" b="0"/>
          <a:pathLst>
            <a:path w="27940" h="10795">
              <a:moveTo>
                <a:pt x="27432" y="0"/>
              </a:moveTo>
              <a:lnTo>
                <a:pt x="0" y="0"/>
              </a:lnTo>
              <a:lnTo>
                <a:pt x="0" y="10668"/>
              </a:lnTo>
              <a:lnTo>
                <a:pt x="27432" y="10668"/>
              </a:lnTo>
              <a:lnTo>
                <a:pt x="27432" y="0"/>
              </a:lnTo>
              <a:close/>
            </a:path>
          </a:pathLst>
        </a:custGeom>
        <a:solidFill>
          <a:srgbClr val="000000">
            <a:alpha val="50000"/>
          </a:srgbClr>
        </a:solidFill>
      </xdr:spPr>
    </xdr:sp>
    <xdr:clientData/>
  </xdr:oneCellAnchor>
  <xdr:oneCellAnchor>
    <xdr:from>
      <xdr:col>3</xdr:col>
      <xdr:colOff>2042540</xdr:colOff>
      <xdr:row>20</xdr:row>
      <xdr:rowOff>0</xdr:rowOff>
    </xdr:from>
    <xdr:ext cx="27940" cy="10795"/>
    <xdr:sp macro="" textlink="">
      <xdr:nvSpPr>
        <xdr:cNvPr id="4" name="Shape 3">
          <a:extLst>
            <a:ext uri="{FF2B5EF4-FFF2-40B4-BE49-F238E27FC236}">
              <a16:creationId xmlns:a16="http://schemas.microsoft.com/office/drawing/2014/main" id="{2AA662DE-6DD6-4573-87C7-BBC4AA0A0F46}"/>
            </a:ext>
          </a:extLst>
        </xdr:cNvPr>
        <xdr:cNvSpPr/>
      </xdr:nvSpPr>
      <xdr:spPr>
        <a:xfrm>
          <a:off x="4242815" y="19707225"/>
          <a:ext cx="27940" cy="10795"/>
        </a:xfrm>
        <a:custGeom>
          <a:avLst/>
          <a:gdLst/>
          <a:ahLst/>
          <a:cxnLst/>
          <a:rect l="0" t="0" r="0" b="0"/>
          <a:pathLst>
            <a:path w="27940" h="10795">
              <a:moveTo>
                <a:pt x="27432" y="0"/>
              </a:moveTo>
              <a:lnTo>
                <a:pt x="0" y="0"/>
              </a:lnTo>
              <a:lnTo>
                <a:pt x="0" y="10668"/>
              </a:lnTo>
              <a:lnTo>
                <a:pt x="27432" y="10668"/>
              </a:lnTo>
              <a:lnTo>
                <a:pt x="27432" y="0"/>
              </a:lnTo>
              <a:close/>
            </a:path>
          </a:pathLst>
        </a:custGeom>
        <a:solidFill>
          <a:srgbClr val="000000">
            <a:alpha val="50000"/>
          </a:srgbClr>
        </a:solidFill>
      </xdr:spPr>
    </xdr:sp>
    <xdr:clientData/>
  </xdr:oneCellAnchor>
  <xdr:oneCellAnchor>
    <xdr:from>
      <xdr:col>3</xdr:col>
      <xdr:colOff>142875</xdr:colOff>
      <xdr:row>0</xdr:row>
      <xdr:rowOff>130969</xdr:rowOff>
    </xdr:from>
    <xdr:ext cx="1885873" cy="1139380"/>
    <xdr:pic>
      <xdr:nvPicPr>
        <xdr:cNvPr id="2" name="image1.jpeg">
          <a:extLst>
            <a:ext uri="{FF2B5EF4-FFF2-40B4-BE49-F238E27FC236}">
              <a16:creationId xmlns:a16="http://schemas.microsoft.com/office/drawing/2014/main" id="{1F516019-DDD5-45AD-AB5A-4EAC3076A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2250" y="130969"/>
          <a:ext cx="1885873" cy="113938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1"/>
  <sheetViews>
    <sheetView showGridLines="0" tabSelected="1" view="pageBreakPreview" zoomScale="70" zoomScaleNormal="80" zoomScaleSheetLayoutView="70" workbookViewId="0">
      <pane xSplit="1" ySplit="5" topLeftCell="B105" activePane="bottomRight" state="frozen"/>
      <selection pane="topRight" activeCell="B1" sqref="B1"/>
      <selection pane="bottomLeft" activeCell="A5" sqref="A5"/>
      <selection pane="bottomRight" activeCell="I99" sqref="I99"/>
    </sheetView>
  </sheetViews>
  <sheetFormatPr defaultRowHeight="23.25" x14ac:dyDescent="0.2"/>
  <cols>
    <col min="1" max="1" width="15.5" style="4" customWidth="1"/>
    <col min="2" max="2" width="25.1640625" style="1" customWidth="1"/>
    <col min="3" max="3" width="27.1640625" style="1" customWidth="1"/>
    <col min="4" max="4" width="56" style="1" customWidth="1"/>
    <col min="5" max="6" width="23" style="1" customWidth="1"/>
    <col min="7" max="7" width="22.83203125" style="3" customWidth="1"/>
    <col min="8" max="9" width="20.83203125" style="2" customWidth="1"/>
    <col min="10" max="11" width="33.83203125" style="2" customWidth="1"/>
  </cols>
  <sheetData>
    <row r="1" spans="1:11" ht="98.25" customHeight="1" x14ac:dyDescent="0.2">
      <c r="A1" s="204" t="s">
        <v>218</v>
      </c>
      <c r="B1" s="204"/>
      <c r="C1" s="204"/>
      <c r="D1" s="204"/>
      <c r="E1" s="204"/>
      <c r="F1" s="204"/>
      <c r="G1" s="204"/>
      <c r="H1" s="204"/>
      <c r="I1" s="204"/>
      <c r="J1" s="204"/>
      <c r="K1" s="204"/>
    </row>
    <row r="2" spans="1:11" ht="66" customHeight="1" x14ac:dyDescent="0.2">
      <c r="A2" s="205" t="s">
        <v>219</v>
      </c>
      <c r="B2" s="205"/>
      <c r="C2" s="205"/>
      <c r="D2" s="205"/>
      <c r="E2" s="205"/>
      <c r="F2" s="205"/>
      <c r="G2" s="205"/>
      <c r="H2" s="205"/>
      <c r="I2" s="205"/>
      <c r="J2" s="205"/>
      <c r="K2" s="205"/>
    </row>
    <row r="3" spans="1:11" ht="30" customHeight="1" thickBot="1" x14ac:dyDescent="0.25">
      <c r="A3" s="204" t="s">
        <v>259</v>
      </c>
      <c r="B3" s="204"/>
      <c r="C3" s="204"/>
      <c r="D3" s="204"/>
      <c r="E3" s="204"/>
      <c r="F3" s="204"/>
      <c r="G3" s="204"/>
      <c r="H3" s="204"/>
      <c r="I3" s="204"/>
      <c r="J3" s="204"/>
      <c r="K3" s="204"/>
    </row>
    <row r="4" spans="1:11" ht="30" customHeight="1" thickBot="1" x14ac:dyDescent="0.25">
      <c r="A4" s="355" t="s">
        <v>261</v>
      </c>
      <c r="B4" s="356"/>
      <c r="C4" s="356"/>
      <c r="D4" s="356"/>
      <c r="E4" s="356"/>
      <c r="F4" s="356"/>
      <c r="G4" s="356"/>
      <c r="H4" s="356"/>
      <c r="I4" s="356"/>
      <c r="J4" s="355" t="s">
        <v>260</v>
      </c>
      <c r="K4" s="357"/>
    </row>
    <row r="5" spans="1:11" ht="69.75" customHeight="1" thickBot="1" x14ac:dyDescent="0.25">
      <c r="A5" s="172" t="s">
        <v>169</v>
      </c>
      <c r="B5" s="173" t="s">
        <v>85</v>
      </c>
      <c r="C5" s="173" t="s">
        <v>147</v>
      </c>
      <c r="D5" s="173" t="s">
        <v>148</v>
      </c>
      <c r="E5" s="174" t="s">
        <v>142</v>
      </c>
      <c r="F5" s="173" t="s">
        <v>222</v>
      </c>
      <c r="G5" s="175" t="s">
        <v>255</v>
      </c>
      <c r="H5" s="176" t="s">
        <v>237</v>
      </c>
      <c r="I5" s="176" t="s">
        <v>258</v>
      </c>
      <c r="J5" s="177" t="s">
        <v>256</v>
      </c>
      <c r="K5" s="177" t="s">
        <v>257</v>
      </c>
    </row>
    <row r="6" spans="1:11" ht="26.25" customHeight="1" thickBot="1" x14ac:dyDescent="0.25">
      <c r="A6" s="334" t="s">
        <v>77</v>
      </c>
      <c r="B6" s="335"/>
      <c r="C6" s="335"/>
      <c r="D6" s="191" t="s">
        <v>78</v>
      </c>
      <c r="E6" s="185"/>
      <c r="F6" s="185"/>
      <c r="G6" s="185"/>
      <c r="H6" s="185"/>
      <c r="I6" s="185"/>
      <c r="J6" s="185"/>
      <c r="K6" s="192"/>
    </row>
    <row r="7" spans="1:11" ht="101.25" customHeight="1" x14ac:dyDescent="0.2">
      <c r="A7" s="321" t="s">
        <v>238</v>
      </c>
      <c r="B7" s="214" t="s">
        <v>79</v>
      </c>
      <c r="C7" s="215"/>
      <c r="D7" s="328" t="s">
        <v>170</v>
      </c>
      <c r="E7" s="329"/>
      <c r="F7" s="329"/>
      <c r="G7" s="329"/>
      <c r="H7" s="329"/>
      <c r="I7" s="329"/>
      <c r="J7" s="133"/>
      <c r="K7" s="143"/>
    </row>
    <row r="8" spans="1:11" ht="58.5" customHeight="1" x14ac:dyDescent="0.2">
      <c r="A8" s="322"/>
      <c r="B8" s="7" t="s">
        <v>87</v>
      </c>
      <c r="C8" s="6" t="s">
        <v>86</v>
      </c>
      <c r="D8" s="8" t="s">
        <v>171</v>
      </c>
      <c r="E8" s="9"/>
      <c r="F8" s="58" t="s">
        <v>223</v>
      </c>
      <c r="G8" s="10">
        <v>119284</v>
      </c>
      <c r="H8" s="136">
        <v>2.8699999999999992</v>
      </c>
      <c r="I8" s="352"/>
      <c r="J8" s="150">
        <f>I8*G8</f>
        <v>0</v>
      </c>
      <c r="K8" s="149">
        <f>J8*3</f>
        <v>0</v>
      </c>
    </row>
    <row r="9" spans="1:11" ht="180" customHeight="1" x14ac:dyDescent="0.2">
      <c r="A9" s="322"/>
      <c r="B9" s="7" t="s">
        <v>88</v>
      </c>
      <c r="C9" s="11" t="s">
        <v>1</v>
      </c>
      <c r="D9" s="12" t="s">
        <v>172</v>
      </c>
      <c r="E9" s="13"/>
      <c r="F9" s="58" t="s">
        <v>223</v>
      </c>
      <c r="G9" s="10">
        <v>53573</v>
      </c>
      <c r="H9" s="153">
        <v>5.628333333333333</v>
      </c>
      <c r="I9" s="352"/>
      <c r="J9" s="150">
        <f>I9*G9</f>
        <v>0</v>
      </c>
      <c r="K9" s="149">
        <f>J9*3</f>
        <v>0</v>
      </c>
    </row>
    <row r="10" spans="1:11" ht="170.25" customHeight="1" x14ac:dyDescent="0.2">
      <c r="A10" s="322"/>
      <c r="B10" s="214" t="s">
        <v>80</v>
      </c>
      <c r="C10" s="215"/>
      <c r="D10" s="288" t="s">
        <v>220</v>
      </c>
      <c r="E10" s="288"/>
      <c r="F10" s="288"/>
      <c r="G10" s="288"/>
      <c r="H10" s="289"/>
      <c r="I10" s="289"/>
      <c r="J10" s="126"/>
      <c r="K10" s="149"/>
    </row>
    <row r="11" spans="1:11" ht="40.5" customHeight="1" x14ac:dyDescent="0.2">
      <c r="A11" s="322"/>
      <c r="B11" s="216" t="s">
        <v>81</v>
      </c>
      <c r="C11" s="348" t="s">
        <v>82</v>
      </c>
      <c r="D11" s="350" t="s">
        <v>173</v>
      </c>
      <c r="E11" s="15" t="s">
        <v>143</v>
      </c>
      <c r="F11" s="58" t="s">
        <v>223</v>
      </c>
      <c r="G11" s="16">
        <v>9365</v>
      </c>
      <c r="H11" s="136">
        <v>3.98</v>
      </c>
      <c r="I11" s="352"/>
      <c r="J11" s="150">
        <f t="shared" ref="J11:J14" si="0">I11*G11</f>
        <v>0</v>
      </c>
      <c r="K11" s="149">
        <f t="shared" ref="K11:K14" si="1">J11*3</f>
        <v>0</v>
      </c>
    </row>
    <row r="12" spans="1:11" ht="40.5" customHeight="1" x14ac:dyDescent="0.2">
      <c r="A12" s="322"/>
      <c r="B12" s="217"/>
      <c r="C12" s="349"/>
      <c r="D12" s="350"/>
      <c r="E12" s="18" t="s">
        <v>144</v>
      </c>
      <c r="F12" s="58" t="s">
        <v>223</v>
      </c>
      <c r="G12" s="19">
        <v>36680</v>
      </c>
      <c r="H12" s="154">
        <v>1.2216666666666667</v>
      </c>
      <c r="I12" s="352"/>
      <c r="J12" s="150">
        <f t="shared" si="0"/>
        <v>0</v>
      </c>
      <c r="K12" s="149">
        <f t="shared" si="1"/>
        <v>0</v>
      </c>
    </row>
    <row r="13" spans="1:11" ht="51" customHeight="1" x14ac:dyDescent="0.2">
      <c r="A13" s="322"/>
      <c r="B13" s="218" t="s">
        <v>83</v>
      </c>
      <c r="C13" s="290" t="s">
        <v>84</v>
      </c>
      <c r="D13" s="326" t="s">
        <v>174</v>
      </c>
      <c r="E13" s="18" t="s">
        <v>143</v>
      </c>
      <c r="F13" s="58" t="s">
        <v>223</v>
      </c>
      <c r="G13" s="19">
        <v>6340</v>
      </c>
      <c r="H13" s="154">
        <v>6.501666666666666</v>
      </c>
      <c r="I13" s="352"/>
      <c r="J13" s="150">
        <f t="shared" si="0"/>
        <v>0</v>
      </c>
      <c r="K13" s="149">
        <f t="shared" si="1"/>
        <v>0</v>
      </c>
    </row>
    <row r="14" spans="1:11" ht="51" customHeight="1" thickBot="1" x14ac:dyDescent="0.25">
      <c r="A14" s="322"/>
      <c r="B14" s="219"/>
      <c r="C14" s="284"/>
      <c r="D14" s="327"/>
      <c r="E14" s="22" t="s">
        <v>144</v>
      </c>
      <c r="F14" s="75" t="s">
        <v>223</v>
      </c>
      <c r="G14" s="14">
        <v>23300</v>
      </c>
      <c r="H14" s="153">
        <v>1.2216666666666667</v>
      </c>
      <c r="I14" s="352"/>
      <c r="J14" s="150">
        <f t="shared" si="0"/>
        <v>0</v>
      </c>
      <c r="K14" s="149">
        <f t="shared" si="1"/>
        <v>0</v>
      </c>
    </row>
    <row r="15" spans="1:11" ht="174" customHeight="1" x14ac:dyDescent="0.2">
      <c r="A15" s="321" t="s">
        <v>238</v>
      </c>
      <c r="B15" s="351" t="s">
        <v>0</v>
      </c>
      <c r="C15" s="248"/>
      <c r="D15" s="288" t="s">
        <v>230</v>
      </c>
      <c r="E15" s="288"/>
      <c r="F15" s="288"/>
      <c r="G15" s="288"/>
      <c r="H15" s="289"/>
      <c r="I15" s="289"/>
      <c r="J15" s="197"/>
      <c r="K15" s="149"/>
    </row>
    <row r="16" spans="1:11" ht="60.75" customHeight="1" x14ac:dyDescent="0.2">
      <c r="A16" s="322"/>
      <c r="B16" s="7" t="s">
        <v>91</v>
      </c>
      <c r="C16" s="6" t="s">
        <v>2</v>
      </c>
      <c r="D16" s="23" t="s">
        <v>235</v>
      </c>
      <c r="E16" s="9"/>
      <c r="F16" s="58" t="s">
        <v>223</v>
      </c>
      <c r="G16" s="10">
        <v>27324.000000000004</v>
      </c>
      <c r="H16" s="136">
        <v>4.1316666666666668</v>
      </c>
      <c r="I16" s="352"/>
      <c r="J16" s="150">
        <f t="shared" ref="J16:J19" si="2">I16*G16</f>
        <v>0</v>
      </c>
      <c r="K16" s="149">
        <f t="shared" ref="K16:K19" si="3">J16*3</f>
        <v>0</v>
      </c>
    </row>
    <row r="17" spans="1:11" ht="63" customHeight="1" x14ac:dyDescent="0.2">
      <c r="A17" s="322"/>
      <c r="B17" s="7" t="s">
        <v>93</v>
      </c>
      <c r="C17" s="6" t="s">
        <v>3</v>
      </c>
      <c r="D17" s="24" t="s">
        <v>232</v>
      </c>
      <c r="E17" s="20"/>
      <c r="F17" s="58" t="s">
        <v>223</v>
      </c>
      <c r="G17" s="10">
        <v>25839</v>
      </c>
      <c r="H17" s="154">
        <v>4.8083333333333336</v>
      </c>
      <c r="I17" s="352"/>
      <c r="J17" s="150">
        <f t="shared" si="2"/>
        <v>0</v>
      </c>
      <c r="K17" s="149">
        <f t="shared" si="3"/>
        <v>0</v>
      </c>
    </row>
    <row r="18" spans="1:11" ht="84.75" customHeight="1" x14ac:dyDescent="0.2">
      <c r="A18" s="322"/>
      <c r="B18" s="7" t="s">
        <v>92</v>
      </c>
      <c r="C18" s="6" t="s">
        <v>4</v>
      </c>
      <c r="D18" s="24" t="s">
        <v>233</v>
      </c>
      <c r="E18" s="20"/>
      <c r="F18" s="58" t="s">
        <v>223</v>
      </c>
      <c r="G18" s="10">
        <v>58674</v>
      </c>
      <c r="H18" s="154">
        <v>7.333333333333333</v>
      </c>
      <c r="I18" s="352"/>
      <c r="J18" s="150">
        <f t="shared" si="2"/>
        <v>0</v>
      </c>
      <c r="K18" s="149">
        <f t="shared" si="3"/>
        <v>0</v>
      </c>
    </row>
    <row r="19" spans="1:11" ht="87.75" customHeight="1" x14ac:dyDescent="0.2">
      <c r="A19" s="322"/>
      <c r="B19" s="7" t="s">
        <v>94</v>
      </c>
      <c r="C19" s="6" t="s">
        <v>5</v>
      </c>
      <c r="D19" s="24" t="s">
        <v>234</v>
      </c>
      <c r="E19" s="111"/>
      <c r="F19" s="112" t="s">
        <v>223</v>
      </c>
      <c r="G19" s="113">
        <v>27173.142857142859</v>
      </c>
      <c r="H19" s="155">
        <v>6.3649999999999993</v>
      </c>
      <c r="I19" s="352"/>
      <c r="J19" s="150">
        <f t="shared" si="2"/>
        <v>0</v>
      </c>
      <c r="K19" s="149">
        <f t="shared" si="3"/>
        <v>0</v>
      </c>
    </row>
    <row r="20" spans="1:11" ht="173.25" customHeight="1" x14ac:dyDescent="0.2">
      <c r="A20" s="322"/>
      <c r="B20" s="214" t="s">
        <v>95</v>
      </c>
      <c r="C20" s="215"/>
      <c r="D20" s="287" t="s">
        <v>231</v>
      </c>
      <c r="E20" s="287"/>
      <c r="F20" s="287"/>
      <c r="G20" s="287"/>
      <c r="H20" s="287"/>
      <c r="I20" s="287"/>
      <c r="J20" s="126"/>
      <c r="K20" s="149"/>
    </row>
    <row r="21" spans="1:11" ht="37.5" customHeight="1" x14ac:dyDescent="0.2">
      <c r="A21" s="322"/>
      <c r="B21" s="220" t="s">
        <v>96</v>
      </c>
      <c r="C21" s="222" t="s">
        <v>6</v>
      </c>
      <c r="D21" s="346" t="s">
        <v>175</v>
      </c>
      <c r="E21" s="108" t="s">
        <v>143</v>
      </c>
      <c r="F21" s="109" t="s">
        <v>223</v>
      </c>
      <c r="G21" s="110">
        <v>85989</v>
      </c>
      <c r="H21" s="144">
        <v>3.8049999999999997</v>
      </c>
      <c r="I21" s="354"/>
      <c r="J21" s="150">
        <f t="shared" ref="J21:J31" si="4">I21*G21</f>
        <v>0</v>
      </c>
      <c r="K21" s="149">
        <f t="shared" ref="K21:K31" si="5">J21*3</f>
        <v>0</v>
      </c>
    </row>
    <row r="22" spans="1:11" ht="37.5" customHeight="1" x14ac:dyDescent="0.2">
      <c r="A22" s="322"/>
      <c r="B22" s="221"/>
      <c r="C22" s="222"/>
      <c r="D22" s="347"/>
      <c r="E22" s="18" t="s">
        <v>144</v>
      </c>
      <c r="F22" s="58" t="s">
        <v>223</v>
      </c>
      <c r="G22" s="10">
        <v>19319</v>
      </c>
      <c r="H22" s="154">
        <v>2.5266666666666668</v>
      </c>
      <c r="I22" s="353"/>
      <c r="J22" s="150">
        <f t="shared" si="4"/>
        <v>0</v>
      </c>
      <c r="K22" s="149">
        <f t="shared" si="5"/>
        <v>0</v>
      </c>
    </row>
    <row r="23" spans="1:11" ht="37.5" customHeight="1" x14ac:dyDescent="0.2">
      <c r="A23" s="322"/>
      <c r="B23" s="216" t="s">
        <v>97</v>
      </c>
      <c r="C23" s="330" t="s">
        <v>7</v>
      </c>
      <c r="D23" s="210" t="s">
        <v>236</v>
      </c>
      <c r="E23" s="18" t="s">
        <v>143</v>
      </c>
      <c r="F23" s="58" t="s">
        <v>223</v>
      </c>
      <c r="G23" s="10">
        <v>31095</v>
      </c>
      <c r="H23" s="154">
        <v>3.0733333333333328</v>
      </c>
      <c r="I23" s="353"/>
      <c r="J23" s="150">
        <f t="shared" si="4"/>
        <v>0</v>
      </c>
      <c r="K23" s="149">
        <f t="shared" si="5"/>
        <v>0</v>
      </c>
    </row>
    <row r="24" spans="1:11" ht="37.5" customHeight="1" x14ac:dyDescent="0.2">
      <c r="A24" s="322"/>
      <c r="B24" s="217"/>
      <c r="C24" s="331"/>
      <c r="D24" s="211"/>
      <c r="E24" s="18" t="s">
        <v>144</v>
      </c>
      <c r="F24" s="58" t="s">
        <v>223</v>
      </c>
      <c r="G24" s="10">
        <v>24297</v>
      </c>
      <c r="H24" s="154">
        <v>2.4283333333333337</v>
      </c>
      <c r="I24" s="353"/>
      <c r="J24" s="150">
        <f t="shared" si="4"/>
        <v>0</v>
      </c>
      <c r="K24" s="149">
        <f t="shared" si="5"/>
        <v>0</v>
      </c>
    </row>
    <row r="25" spans="1:11" ht="51.75" customHeight="1" x14ac:dyDescent="0.2">
      <c r="A25" s="322"/>
      <c r="B25" s="216" t="s">
        <v>98</v>
      </c>
      <c r="C25" s="330" t="s">
        <v>99</v>
      </c>
      <c r="D25" s="339" t="s">
        <v>176</v>
      </c>
      <c r="E25" s="18" t="s">
        <v>143</v>
      </c>
      <c r="F25" s="58" t="s">
        <v>223</v>
      </c>
      <c r="G25" s="10">
        <v>9045</v>
      </c>
      <c r="H25" s="154">
        <v>6.2683333333333335</v>
      </c>
      <c r="I25" s="353"/>
      <c r="J25" s="150">
        <f t="shared" si="4"/>
        <v>0</v>
      </c>
      <c r="K25" s="149">
        <f t="shared" si="5"/>
        <v>0</v>
      </c>
    </row>
    <row r="26" spans="1:11" ht="51.75" customHeight="1" thickBot="1" x14ac:dyDescent="0.25">
      <c r="A26" s="345"/>
      <c r="B26" s="217"/>
      <c r="C26" s="331"/>
      <c r="D26" s="340"/>
      <c r="E26" s="18" t="s">
        <v>144</v>
      </c>
      <c r="F26" s="58" t="s">
        <v>223</v>
      </c>
      <c r="G26" s="10">
        <v>44190</v>
      </c>
      <c r="H26" s="154">
        <v>2.7233333333333332</v>
      </c>
      <c r="I26" s="353"/>
      <c r="J26" s="150">
        <f t="shared" si="4"/>
        <v>0</v>
      </c>
      <c r="K26" s="149">
        <f t="shared" si="5"/>
        <v>0</v>
      </c>
    </row>
    <row r="27" spans="1:11" ht="60" customHeight="1" x14ac:dyDescent="0.2">
      <c r="A27" s="321" t="s">
        <v>238</v>
      </c>
      <c r="B27" s="216" t="s">
        <v>100</v>
      </c>
      <c r="C27" s="341" t="s">
        <v>10</v>
      </c>
      <c r="D27" s="332" t="s">
        <v>177</v>
      </c>
      <c r="E27" s="18" t="s">
        <v>143</v>
      </c>
      <c r="F27" s="58" t="s">
        <v>223</v>
      </c>
      <c r="G27" s="10">
        <v>19140</v>
      </c>
      <c r="H27" s="154">
        <v>6.501666666666666</v>
      </c>
      <c r="I27" s="352"/>
      <c r="J27" s="150">
        <f t="shared" si="4"/>
        <v>0</v>
      </c>
      <c r="K27" s="149">
        <f t="shared" si="5"/>
        <v>0</v>
      </c>
    </row>
    <row r="28" spans="1:11" ht="60" customHeight="1" x14ac:dyDescent="0.2">
      <c r="A28" s="322"/>
      <c r="B28" s="217"/>
      <c r="C28" s="342"/>
      <c r="D28" s="333"/>
      <c r="E28" s="18" t="s">
        <v>144</v>
      </c>
      <c r="F28" s="75" t="s">
        <v>223</v>
      </c>
      <c r="G28" s="10">
        <v>17311</v>
      </c>
      <c r="H28" s="154">
        <v>2.4050000000000002</v>
      </c>
      <c r="I28" s="352"/>
      <c r="J28" s="150">
        <f t="shared" si="4"/>
        <v>0</v>
      </c>
      <c r="K28" s="149">
        <f t="shared" si="5"/>
        <v>0</v>
      </c>
    </row>
    <row r="29" spans="1:11" ht="52.5" customHeight="1" x14ac:dyDescent="0.2">
      <c r="A29" s="322"/>
      <c r="B29" s="255" t="s">
        <v>120</v>
      </c>
      <c r="C29" s="316" t="s">
        <v>8</v>
      </c>
      <c r="D29" s="336" t="s">
        <v>118</v>
      </c>
      <c r="E29" s="22" t="s">
        <v>226</v>
      </c>
      <c r="F29" s="76" t="s">
        <v>229</v>
      </c>
      <c r="G29" s="10">
        <v>60000</v>
      </c>
      <c r="H29" s="137">
        <v>0.14872222222222223</v>
      </c>
      <c r="I29" s="352"/>
      <c r="J29" s="150">
        <f t="shared" si="4"/>
        <v>0</v>
      </c>
      <c r="K29" s="149">
        <f t="shared" si="5"/>
        <v>0</v>
      </c>
    </row>
    <row r="30" spans="1:11" ht="52.5" customHeight="1" x14ac:dyDescent="0.2">
      <c r="A30" s="322"/>
      <c r="B30" s="256"/>
      <c r="C30" s="317"/>
      <c r="D30" s="337"/>
      <c r="E30" s="22" t="s">
        <v>227</v>
      </c>
      <c r="F30" s="76" t="s">
        <v>223</v>
      </c>
      <c r="G30" s="10">
        <v>6000</v>
      </c>
      <c r="H30" s="137">
        <v>2.0350000000000001</v>
      </c>
      <c r="I30" s="352"/>
      <c r="J30" s="150">
        <f t="shared" si="4"/>
        <v>0</v>
      </c>
      <c r="K30" s="149">
        <f t="shared" si="5"/>
        <v>0</v>
      </c>
    </row>
    <row r="31" spans="1:11" ht="52.5" customHeight="1" thickBot="1" x14ac:dyDescent="0.25">
      <c r="A31" s="322"/>
      <c r="B31" s="257"/>
      <c r="C31" s="318"/>
      <c r="D31" s="338"/>
      <c r="E31" s="26" t="s">
        <v>228</v>
      </c>
      <c r="F31" s="78" t="s">
        <v>223</v>
      </c>
      <c r="G31" s="10">
        <v>6000</v>
      </c>
      <c r="H31" s="138">
        <v>2.0350000000000001</v>
      </c>
      <c r="I31" s="352"/>
      <c r="J31" s="150">
        <f t="shared" si="4"/>
        <v>0</v>
      </c>
      <c r="K31" s="149">
        <f t="shared" si="5"/>
        <v>0</v>
      </c>
    </row>
    <row r="32" spans="1:11" ht="33" customHeight="1" thickBot="1" x14ac:dyDescent="0.25">
      <c r="A32" s="196"/>
      <c r="B32" s="241" t="s">
        <v>149</v>
      </c>
      <c r="C32" s="242"/>
      <c r="D32" s="242"/>
      <c r="E32" s="242"/>
      <c r="F32" s="242"/>
      <c r="G32" s="242"/>
      <c r="H32" s="242"/>
      <c r="I32" s="243"/>
      <c r="J32" s="145"/>
      <c r="K32" s="145">
        <f>SUM(K8:K31)</f>
        <v>0</v>
      </c>
    </row>
    <row r="33" spans="1:11" ht="198" customHeight="1" thickBot="1" x14ac:dyDescent="0.25">
      <c r="A33" s="206" t="s">
        <v>239</v>
      </c>
      <c r="B33" s="282" t="s">
        <v>101</v>
      </c>
      <c r="C33" s="283"/>
      <c r="D33" s="314" t="s">
        <v>167</v>
      </c>
      <c r="E33" s="315"/>
      <c r="F33" s="315"/>
      <c r="G33" s="315"/>
      <c r="H33" s="315"/>
      <c r="I33" s="315"/>
      <c r="J33" s="190"/>
      <c r="K33" s="181"/>
    </row>
    <row r="34" spans="1:11" ht="133.5" customHeight="1" thickBot="1" x14ac:dyDescent="0.25">
      <c r="A34" s="207"/>
      <c r="B34" s="7" t="s">
        <v>103</v>
      </c>
      <c r="C34" s="6" t="s">
        <v>102</v>
      </c>
      <c r="D34" s="17" t="s">
        <v>178</v>
      </c>
      <c r="E34" s="114"/>
      <c r="F34" s="115" t="s">
        <v>223</v>
      </c>
      <c r="G34" s="10">
        <v>51</v>
      </c>
      <c r="H34" s="136">
        <v>37.330000000000005</v>
      </c>
      <c r="I34" s="352"/>
      <c r="J34" s="358">
        <f t="shared" ref="J34:J36" si="6">I34*G34</f>
        <v>0</v>
      </c>
      <c r="K34" s="149">
        <f t="shared" ref="K34:K36" si="7">J34*3</f>
        <v>0</v>
      </c>
    </row>
    <row r="35" spans="1:11" ht="87.75" customHeight="1" x14ac:dyDescent="0.2">
      <c r="A35" s="207"/>
      <c r="B35" s="7" t="s">
        <v>106</v>
      </c>
      <c r="C35" s="6" t="s">
        <v>107</v>
      </c>
      <c r="D35" s="27" t="s">
        <v>179</v>
      </c>
      <c r="E35" s="20"/>
      <c r="F35" s="58" t="s">
        <v>223</v>
      </c>
      <c r="G35" s="10">
        <v>5310</v>
      </c>
      <c r="H35" s="154">
        <v>2.4924999999999997</v>
      </c>
      <c r="I35" s="352"/>
      <c r="J35" s="150">
        <f t="shared" si="6"/>
        <v>0</v>
      </c>
      <c r="K35" s="149">
        <f t="shared" si="7"/>
        <v>0</v>
      </c>
    </row>
    <row r="36" spans="1:11" ht="282.75" customHeight="1" thickBot="1" x14ac:dyDescent="0.25">
      <c r="A36" s="195" t="s">
        <v>239</v>
      </c>
      <c r="B36" s="72" t="s">
        <v>110</v>
      </c>
      <c r="C36" s="73" t="s">
        <v>111</v>
      </c>
      <c r="D36" s="21" t="s">
        <v>180</v>
      </c>
      <c r="E36" s="13"/>
      <c r="F36" s="75" t="s">
        <v>223</v>
      </c>
      <c r="G36" s="10">
        <v>1272</v>
      </c>
      <c r="H36" s="153">
        <v>1.65</v>
      </c>
      <c r="I36" s="352"/>
      <c r="J36" s="150">
        <f t="shared" si="6"/>
        <v>0</v>
      </c>
      <c r="K36" s="149">
        <f t="shared" si="7"/>
        <v>0</v>
      </c>
    </row>
    <row r="37" spans="1:11" ht="35.25" customHeight="1" thickBot="1" x14ac:dyDescent="0.25">
      <c r="A37" s="193"/>
      <c r="B37" s="241" t="s">
        <v>150</v>
      </c>
      <c r="C37" s="242"/>
      <c r="D37" s="242"/>
      <c r="E37" s="242"/>
      <c r="F37" s="242"/>
      <c r="G37" s="242"/>
      <c r="H37" s="242"/>
      <c r="I37" s="243"/>
      <c r="J37" s="5"/>
      <c r="K37" s="5">
        <f>SUM(K34:K36)</f>
        <v>0</v>
      </c>
    </row>
    <row r="38" spans="1:11" ht="138.75" customHeight="1" x14ac:dyDescent="0.2">
      <c r="A38" s="249" t="s">
        <v>240</v>
      </c>
      <c r="B38" s="28" t="s">
        <v>104</v>
      </c>
      <c r="C38" s="29" t="s">
        <v>105</v>
      </c>
      <c r="D38" s="30" t="s">
        <v>181</v>
      </c>
      <c r="E38" s="31"/>
      <c r="F38" s="68" t="s">
        <v>223</v>
      </c>
      <c r="G38" s="32">
        <v>5</v>
      </c>
      <c r="H38" s="146">
        <v>18.665000000000003</v>
      </c>
      <c r="I38" s="352"/>
      <c r="J38" s="150">
        <f>I38*G38</f>
        <v>0</v>
      </c>
      <c r="K38" s="149">
        <f>J38*3</f>
        <v>0</v>
      </c>
    </row>
    <row r="39" spans="1:11" ht="68.25" customHeight="1" thickBot="1" x14ac:dyDescent="0.25">
      <c r="A39" s="250"/>
      <c r="B39" s="72" t="s">
        <v>108</v>
      </c>
      <c r="C39" s="73" t="s">
        <v>109</v>
      </c>
      <c r="D39" s="21" t="s">
        <v>182</v>
      </c>
      <c r="E39" s="13"/>
      <c r="F39" s="75" t="s">
        <v>223</v>
      </c>
      <c r="G39" s="14">
        <v>5</v>
      </c>
      <c r="H39" s="153">
        <v>3.99</v>
      </c>
      <c r="I39" s="352"/>
      <c r="J39" s="150">
        <f>I39*G39</f>
        <v>0</v>
      </c>
      <c r="K39" s="149">
        <f>J39*3</f>
        <v>0</v>
      </c>
    </row>
    <row r="40" spans="1:11" ht="34.5" customHeight="1" thickBot="1" x14ac:dyDescent="0.25">
      <c r="A40" s="251"/>
      <c r="B40" s="241" t="s">
        <v>151</v>
      </c>
      <c r="C40" s="242"/>
      <c r="D40" s="242"/>
      <c r="E40" s="242"/>
      <c r="F40" s="242"/>
      <c r="G40" s="242"/>
      <c r="H40" s="242"/>
      <c r="I40" s="243"/>
      <c r="J40" s="5"/>
      <c r="K40" s="5">
        <f>SUM(K38:K39)</f>
        <v>0</v>
      </c>
    </row>
    <row r="41" spans="1:11" ht="33" customHeight="1" thickBot="1" x14ac:dyDescent="0.25">
      <c r="A41" s="252" t="s">
        <v>241</v>
      </c>
      <c r="B41" s="214" t="s">
        <v>112</v>
      </c>
      <c r="C41" s="284"/>
      <c r="D41" s="272" t="s">
        <v>183</v>
      </c>
      <c r="E41" s="273"/>
      <c r="F41" s="273"/>
      <c r="G41" s="273"/>
      <c r="H41" s="273"/>
      <c r="I41" s="273"/>
      <c r="J41" s="189"/>
      <c r="K41" s="181"/>
    </row>
    <row r="42" spans="1:11" ht="57.75" customHeight="1" thickBot="1" x14ac:dyDescent="0.25">
      <c r="A42" s="253"/>
      <c r="B42" s="7" t="s">
        <v>113</v>
      </c>
      <c r="C42" s="6" t="s">
        <v>114</v>
      </c>
      <c r="D42" s="17" t="s">
        <v>184</v>
      </c>
      <c r="E42" s="9"/>
      <c r="F42" s="58" t="s">
        <v>229</v>
      </c>
      <c r="G42" s="16">
        <v>333333</v>
      </c>
      <c r="H42" s="136">
        <v>0.13999999999999999</v>
      </c>
      <c r="I42" s="352"/>
      <c r="J42" s="358">
        <f t="shared" ref="J42:J45" si="8">I42*G42</f>
        <v>0</v>
      </c>
      <c r="K42" s="149">
        <f t="shared" ref="K42:K45" si="9">J42*3</f>
        <v>0</v>
      </c>
    </row>
    <row r="43" spans="1:11" ht="48.75" customHeight="1" x14ac:dyDescent="0.2">
      <c r="A43" s="253"/>
      <c r="B43" s="7" t="s">
        <v>115</v>
      </c>
      <c r="C43" s="6" t="s">
        <v>116</v>
      </c>
      <c r="D43" s="27" t="s">
        <v>185</v>
      </c>
      <c r="E43" s="20"/>
      <c r="F43" s="43" t="s">
        <v>229</v>
      </c>
      <c r="G43" s="19">
        <v>75000</v>
      </c>
      <c r="H43" s="154">
        <v>0.47166666666666668</v>
      </c>
      <c r="I43" s="352"/>
      <c r="J43" s="150">
        <f t="shared" si="8"/>
        <v>0</v>
      </c>
      <c r="K43" s="149">
        <f t="shared" si="9"/>
        <v>0</v>
      </c>
    </row>
    <row r="44" spans="1:11" ht="75" customHeight="1" x14ac:dyDescent="0.2">
      <c r="A44" s="253"/>
      <c r="B44" s="216" t="s">
        <v>119</v>
      </c>
      <c r="C44" s="248" t="s">
        <v>9</v>
      </c>
      <c r="D44" s="212" t="s">
        <v>117</v>
      </c>
      <c r="E44" s="18" t="s">
        <v>121</v>
      </c>
      <c r="F44" s="60" t="s">
        <v>223</v>
      </c>
      <c r="G44" s="19">
        <v>155128</v>
      </c>
      <c r="H44" s="154">
        <v>0.44166666666666671</v>
      </c>
      <c r="I44" s="352"/>
      <c r="J44" s="150">
        <f t="shared" si="8"/>
        <v>0</v>
      </c>
      <c r="K44" s="149">
        <f t="shared" si="9"/>
        <v>0</v>
      </c>
    </row>
    <row r="45" spans="1:11" ht="75" customHeight="1" thickBot="1" x14ac:dyDescent="0.25">
      <c r="A45" s="253"/>
      <c r="B45" s="319"/>
      <c r="C45" s="215"/>
      <c r="D45" s="213"/>
      <c r="E45" s="22" t="s">
        <v>122</v>
      </c>
      <c r="F45" s="93" t="s">
        <v>224</v>
      </c>
      <c r="G45" s="14">
        <v>398169</v>
      </c>
      <c r="H45" s="153">
        <v>0.31142857142857144</v>
      </c>
      <c r="I45" s="352"/>
      <c r="J45" s="150">
        <f t="shared" si="8"/>
        <v>0</v>
      </c>
      <c r="K45" s="149">
        <f t="shared" si="9"/>
        <v>0</v>
      </c>
    </row>
    <row r="46" spans="1:11" ht="33.75" customHeight="1" thickBot="1" x14ac:dyDescent="0.25">
      <c r="A46" s="254"/>
      <c r="B46" s="241" t="s">
        <v>152</v>
      </c>
      <c r="C46" s="242"/>
      <c r="D46" s="242"/>
      <c r="E46" s="242"/>
      <c r="F46" s="242"/>
      <c r="G46" s="242"/>
      <c r="H46" s="242"/>
      <c r="I46" s="243"/>
      <c r="J46" s="5"/>
      <c r="K46" s="5">
        <f>SUM(K42:K45)</f>
        <v>0</v>
      </c>
    </row>
    <row r="47" spans="1:11" ht="35.25" customHeight="1" thickBot="1" x14ac:dyDescent="0.25">
      <c r="A47" s="267" t="s">
        <v>13</v>
      </c>
      <c r="B47" s="268"/>
      <c r="C47" s="269"/>
      <c r="D47" s="202" t="s">
        <v>123</v>
      </c>
      <c r="E47" s="203"/>
      <c r="F47" s="203"/>
      <c r="G47" s="203"/>
      <c r="H47" s="203"/>
      <c r="I47" s="203"/>
      <c r="J47" s="148"/>
      <c r="K47" s="179"/>
    </row>
    <row r="48" spans="1:11" ht="87.75" customHeight="1" thickBot="1" x14ac:dyDescent="0.25">
      <c r="A48" s="225" t="s">
        <v>242</v>
      </c>
      <c r="B48" s="223"/>
      <c r="C48" s="224"/>
      <c r="D48" s="246" t="s">
        <v>186</v>
      </c>
      <c r="E48" s="247"/>
      <c r="F48" s="247"/>
      <c r="G48" s="247"/>
      <c r="H48" s="247"/>
      <c r="I48" s="247"/>
      <c r="J48" s="188"/>
      <c r="K48" s="181"/>
    </row>
    <row r="49" spans="1:11" ht="108" customHeight="1" thickBot="1" x14ac:dyDescent="0.25">
      <c r="A49" s="226"/>
      <c r="B49" s="33" t="s">
        <v>11</v>
      </c>
      <c r="C49" s="34" t="s">
        <v>12</v>
      </c>
      <c r="D49" s="35" t="s">
        <v>187</v>
      </c>
      <c r="E49" s="92"/>
      <c r="F49" s="76" t="s">
        <v>223</v>
      </c>
      <c r="G49" s="19">
        <v>593774</v>
      </c>
      <c r="H49" s="156">
        <v>0.72750000000000004</v>
      </c>
      <c r="I49" s="360"/>
      <c r="J49" s="358">
        <f>I49*G49</f>
        <v>0</v>
      </c>
      <c r="K49" s="149">
        <f>J49*3</f>
        <v>0</v>
      </c>
    </row>
    <row r="50" spans="1:11" ht="135.75" customHeight="1" thickBot="1" x14ac:dyDescent="0.25">
      <c r="A50" s="226"/>
      <c r="B50" s="285"/>
      <c r="C50" s="286"/>
      <c r="D50" s="343" t="s">
        <v>188</v>
      </c>
      <c r="E50" s="344"/>
      <c r="F50" s="344"/>
      <c r="G50" s="344"/>
      <c r="H50" s="344"/>
      <c r="I50" s="344"/>
      <c r="J50" s="359"/>
      <c r="K50" s="149"/>
    </row>
    <row r="51" spans="1:11" ht="66" customHeight="1" thickBot="1" x14ac:dyDescent="0.25">
      <c r="A51" s="226"/>
      <c r="B51" s="51" t="s">
        <v>14</v>
      </c>
      <c r="C51" s="65" t="s">
        <v>19</v>
      </c>
      <c r="D51" s="79" t="s">
        <v>15</v>
      </c>
      <c r="E51" s="22"/>
      <c r="F51" s="102" t="s">
        <v>223</v>
      </c>
      <c r="G51" s="80">
        <v>34387</v>
      </c>
      <c r="H51" s="157">
        <v>0.73499999999999999</v>
      </c>
      <c r="I51" s="360"/>
      <c r="J51" s="150">
        <f>I51*G51</f>
        <v>0</v>
      </c>
      <c r="K51" s="149">
        <f>J51*3</f>
        <v>0</v>
      </c>
    </row>
    <row r="52" spans="1:11" ht="32.25" customHeight="1" thickBot="1" x14ac:dyDescent="0.25">
      <c r="A52" s="227"/>
      <c r="B52" s="241" t="s">
        <v>153</v>
      </c>
      <c r="C52" s="242"/>
      <c r="D52" s="242"/>
      <c r="E52" s="242"/>
      <c r="F52" s="242"/>
      <c r="G52" s="242"/>
      <c r="H52" s="242"/>
      <c r="I52" s="243"/>
      <c r="J52" s="5"/>
      <c r="K52" s="5">
        <f>SUM(K49:K51)</f>
        <v>0</v>
      </c>
    </row>
    <row r="53" spans="1:11" ht="63.75" customHeight="1" x14ac:dyDescent="0.2">
      <c r="A53" s="323" t="s">
        <v>243</v>
      </c>
      <c r="B53" s="37" t="s">
        <v>124</v>
      </c>
      <c r="C53" s="38" t="s">
        <v>16</v>
      </c>
      <c r="D53" s="39" t="s">
        <v>17</v>
      </c>
      <c r="E53" s="40"/>
      <c r="F53" s="58" t="s">
        <v>223</v>
      </c>
      <c r="G53" s="19">
        <v>28964.571428571431</v>
      </c>
      <c r="H53" s="158">
        <v>1.6425000000000001</v>
      </c>
      <c r="I53" s="352">
        <v>2</v>
      </c>
      <c r="J53" s="150">
        <f t="shared" ref="J53:J54" si="10">I53*G53</f>
        <v>57929.142857142862</v>
      </c>
      <c r="K53" s="149">
        <f t="shared" ref="K53:K54" si="11">J53*3</f>
        <v>173787.42857142858</v>
      </c>
    </row>
    <row r="54" spans="1:11" ht="83.25" customHeight="1" thickBot="1" x14ac:dyDescent="0.25">
      <c r="A54" s="324"/>
      <c r="B54" s="51" t="s">
        <v>125</v>
      </c>
      <c r="C54" s="65" t="s">
        <v>18</v>
      </c>
      <c r="D54" s="81" t="s">
        <v>126</v>
      </c>
      <c r="E54" s="82"/>
      <c r="F54" s="75" t="s">
        <v>223</v>
      </c>
      <c r="G54" s="19">
        <v>8440</v>
      </c>
      <c r="H54" s="157">
        <v>1.5</v>
      </c>
      <c r="I54" s="352"/>
      <c r="J54" s="150">
        <f t="shared" si="10"/>
        <v>0</v>
      </c>
      <c r="K54" s="149">
        <f t="shared" si="11"/>
        <v>0</v>
      </c>
    </row>
    <row r="55" spans="1:11" ht="41.25" customHeight="1" thickBot="1" x14ac:dyDescent="0.25">
      <c r="A55" s="325"/>
      <c r="B55" s="241" t="s">
        <v>154</v>
      </c>
      <c r="C55" s="242"/>
      <c r="D55" s="242"/>
      <c r="E55" s="242"/>
      <c r="F55" s="242"/>
      <c r="G55" s="242"/>
      <c r="H55" s="242"/>
      <c r="I55" s="243"/>
      <c r="J55" s="5"/>
      <c r="K55" s="5">
        <f>SUM(K53:K54)</f>
        <v>173787.42857142858</v>
      </c>
    </row>
    <row r="56" spans="1:11" ht="27.75" customHeight="1" thickBot="1" x14ac:dyDescent="0.25">
      <c r="A56" s="267" t="s">
        <v>76</v>
      </c>
      <c r="B56" s="268"/>
      <c r="C56" s="269"/>
      <c r="D56" s="296" t="s">
        <v>89</v>
      </c>
      <c r="E56" s="297"/>
      <c r="F56" s="297"/>
      <c r="G56" s="297"/>
      <c r="H56" s="297"/>
      <c r="I56" s="297"/>
      <c r="J56" s="185"/>
      <c r="K56" s="186"/>
    </row>
    <row r="57" spans="1:11" ht="199.5" customHeight="1" x14ac:dyDescent="0.2">
      <c r="A57" s="200" t="s">
        <v>244</v>
      </c>
      <c r="B57" s="270" t="s">
        <v>146</v>
      </c>
      <c r="C57" s="271"/>
      <c r="D57" s="274" t="s">
        <v>189</v>
      </c>
      <c r="E57" s="275"/>
      <c r="F57" s="275"/>
      <c r="G57" s="275"/>
      <c r="H57" s="275"/>
      <c r="I57" s="275"/>
      <c r="J57" s="187"/>
      <c r="K57" s="181"/>
    </row>
    <row r="58" spans="1:11" ht="153.75" customHeight="1" x14ac:dyDescent="0.2">
      <c r="A58" s="201"/>
      <c r="B58" s="33" t="s">
        <v>128</v>
      </c>
      <c r="C58" s="42" t="s">
        <v>129</v>
      </c>
      <c r="D58" s="27" t="s">
        <v>190</v>
      </c>
      <c r="E58" s="43"/>
      <c r="F58" s="58" t="s">
        <v>223</v>
      </c>
      <c r="G58" s="44">
        <v>7000</v>
      </c>
      <c r="H58" s="159">
        <v>8.0666666666666664</v>
      </c>
      <c r="I58" s="352"/>
      <c r="J58" s="150">
        <f t="shared" ref="J58:J61" si="12">I58*G58</f>
        <v>0</v>
      </c>
      <c r="K58" s="149">
        <f t="shared" ref="K58:K61" si="13">J58*3</f>
        <v>0</v>
      </c>
    </row>
    <row r="59" spans="1:11" ht="71.25" customHeight="1" x14ac:dyDescent="0.2">
      <c r="A59" s="201"/>
      <c r="B59" s="51" t="s">
        <v>21</v>
      </c>
      <c r="C59" s="65" t="s">
        <v>22</v>
      </c>
      <c r="D59" s="83" t="s">
        <v>191</v>
      </c>
      <c r="E59" s="66"/>
      <c r="F59" s="75" t="s">
        <v>223</v>
      </c>
      <c r="G59" s="116">
        <v>28398.857142857149</v>
      </c>
      <c r="H59" s="160">
        <v>2.79</v>
      </c>
      <c r="I59" s="352"/>
      <c r="J59" s="150">
        <f t="shared" si="12"/>
        <v>0</v>
      </c>
      <c r="K59" s="149">
        <f t="shared" si="13"/>
        <v>0</v>
      </c>
    </row>
    <row r="60" spans="1:11" ht="224.25" customHeight="1" x14ac:dyDescent="0.2">
      <c r="A60" s="201"/>
      <c r="B60" s="33" t="s">
        <v>30</v>
      </c>
      <c r="C60" s="25" t="s">
        <v>33</v>
      </c>
      <c r="D60" s="86" t="s">
        <v>192</v>
      </c>
      <c r="E60" s="87"/>
      <c r="F60" s="76" t="s">
        <v>223</v>
      </c>
      <c r="G60" s="88">
        <v>11000</v>
      </c>
      <c r="H60" s="161">
        <v>2751.5774999999999</v>
      </c>
      <c r="I60" s="352"/>
      <c r="J60" s="150">
        <f t="shared" si="12"/>
        <v>0</v>
      </c>
      <c r="K60" s="149">
        <f t="shared" si="13"/>
        <v>0</v>
      </c>
    </row>
    <row r="61" spans="1:11" ht="237" customHeight="1" thickBot="1" x14ac:dyDescent="0.25">
      <c r="A61" s="135" t="s">
        <v>244</v>
      </c>
      <c r="B61" s="84" t="s">
        <v>34</v>
      </c>
      <c r="C61" s="77" t="s">
        <v>35</v>
      </c>
      <c r="D61" s="71" t="s">
        <v>193</v>
      </c>
      <c r="E61" s="75"/>
      <c r="F61" s="58" t="s">
        <v>223</v>
      </c>
      <c r="G61" s="85">
        <v>894</v>
      </c>
      <c r="H61" s="162">
        <v>23.798666666666666</v>
      </c>
      <c r="I61" s="352"/>
      <c r="J61" s="150">
        <f t="shared" si="12"/>
        <v>0</v>
      </c>
      <c r="K61" s="149">
        <f t="shared" si="13"/>
        <v>0</v>
      </c>
    </row>
    <row r="62" spans="1:11" ht="40.5" customHeight="1" thickBot="1" x14ac:dyDescent="0.25">
      <c r="A62" s="120"/>
      <c r="B62" s="242" t="s">
        <v>155</v>
      </c>
      <c r="C62" s="242"/>
      <c r="D62" s="242"/>
      <c r="E62" s="242"/>
      <c r="F62" s="242"/>
      <c r="G62" s="242"/>
      <c r="H62" s="242"/>
      <c r="I62" s="243"/>
      <c r="J62" s="5"/>
      <c r="K62" s="5">
        <f>SUM(K58:K61)</f>
        <v>0</v>
      </c>
    </row>
    <row r="63" spans="1:11" ht="102" customHeight="1" thickBot="1" x14ac:dyDescent="0.25">
      <c r="A63" s="276" t="s">
        <v>245</v>
      </c>
      <c r="B63" s="294" t="s">
        <v>130</v>
      </c>
      <c r="C63" s="295"/>
      <c r="D63" s="320" t="s">
        <v>194</v>
      </c>
      <c r="E63" s="231"/>
      <c r="F63" s="231"/>
      <c r="G63" s="231"/>
      <c r="H63" s="231"/>
      <c r="I63" s="231"/>
      <c r="J63" s="180"/>
      <c r="K63" s="178"/>
    </row>
    <row r="64" spans="1:11" ht="153" customHeight="1" thickBot="1" x14ac:dyDescent="0.25">
      <c r="A64" s="277"/>
      <c r="B64" s="33" t="s">
        <v>23</v>
      </c>
      <c r="C64" s="47" t="s">
        <v>24</v>
      </c>
      <c r="D64" s="118" t="s">
        <v>195</v>
      </c>
      <c r="E64" s="91"/>
      <c r="F64" s="76" t="s">
        <v>223</v>
      </c>
      <c r="G64" s="88">
        <v>12672</v>
      </c>
      <c r="H64" s="159">
        <v>0.47499999999999998</v>
      </c>
      <c r="I64" s="360"/>
      <c r="J64" s="150">
        <f t="shared" ref="J64:J65" si="14">I64*G64</f>
        <v>0</v>
      </c>
      <c r="K64" s="149">
        <f t="shared" ref="K64:K65" si="15">J64*3</f>
        <v>0</v>
      </c>
    </row>
    <row r="65" spans="1:11" ht="153" customHeight="1" thickBot="1" x14ac:dyDescent="0.25">
      <c r="A65" s="277"/>
      <c r="B65" s="51" t="s">
        <v>25</v>
      </c>
      <c r="C65" s="65" t="s">
        <v>26</v>
      </c>
      <c r="D65" s="21" t="s">
        <v>196</v>
      </c>
      <c r="E65" s="89"/>
      <c r="F65" s="75" t="s">
        <v>223</v>
      </c>
      <c r="G65" s="88">
        <v>960</v>
      </c>
      <c r="H65" s="160">
        <v>0.64500000000000002</v>
      </c>
      <c r="I65" s="352"/>
      <c r="J65" s="150">
        <f t="shared" si="14"/>
        <v>0</v>
      </c>
      <c r="K65" s="149">
        <f t="shared" si="15"/>
        <v>0</v>
      </c>
    </row>
    <row r="66" spans="1:11" ht="45.75" customHeight="1" thickBot="1" x14ac:dyDescent="0.25">
      <c r="A66" s="278"/>
      <c r="B66" s="241" t="s">
        <v>156</v>
      </c>
      <c r="C66" s="242"/>
      <c r="D66" s="242"/>
      <c r="E66" s="242"/>
      <c r="F66" s="242"/>
      <c r="G66" s="242"/>
      <c r="H66" s="242"/>
      <c r="I66" s="243"/>
      <c r="J66" s="5"/>
      <c r="K66" s="5">
        <f>SUM(K64:K65)</f>
        <v>0</v>
      </c>
    </row>
    <row r="67" spans="1:11" ht="251.25" customHeight="1" x14ac:dyDescent="0.2">
      <c r="A67" s="279" t="s">
        <v>246</v>
      </c>
      <c r="B67" s="56" t="s">
        <v>145</v>
      </c>
      <c r="C67" s="74" t="s">
        <v>27</v>
      </c>
      <c r="D67" s="103" t="s">
        <v>197</v>
      </c>
      <c r="E67" s="90"/>
      <c r="F67" s="58" t="s">
        <v>223</v>
      </c>
      <c r="G67" s="88">
        <v>19470</v>
      </c>
      <c r="H67" s="163">
        <v>1.95</v>
      </c>
      <c r="I67" s="352"/>
      <c r="J67" s="150">
        <f t="shared" ref="J67:J68" si="16">I67*G67</f>
        <v>0</v>
      </c>
      <c r="K67" s="149">
        <f t="shared" ref="K67:K68" si="17">J67*3</f>
        <v>0</v>
      </c>
    </row>
    <row r="68" spans="1:11" ht="217.5" customHeight="1" thickBot="1" x14ac:dyDescent="0.25">
      <c r="A68" s="280"/>
      <c r="B68" s="51" t="s">
        <v>31</v>
      </c>
      <c r="C68" s="52" t="s">
        <v>32</v>
      </c>
      <c r="D68" s="21" t="s">
        <v>198</v>
      </c>
      <c r="E68" s="53"/>
      <c r="F68" s="58" t="s">
        <v>223</v>
      </c>
      <c r="G68" s="88">
        <v>2200</v>
      </c>
      <c r="H68" s="164">
        <v>3.9550000000000001</v>
      </c>
      <c r="I68" s="352"/>
      <c r="J68" s="150">
        <f t="shared" si="16"/>
        <v>0</v>
      </c>
      <c r="K68" s="149">
        <f t="shared" si="17"/>
        <v>0</v>
      </c>
    </row>
    <row r="69" spans="1:11" ht="41.25" customHeight="1" thickBot="1" x14ac:dyDescent="0.25">
      <c r="A69" s="281"/>
      <c r="B69" s="241" t="s">
        <v>157</v>
      </c>
      <c r="C69" s="242"/>
      <c r="D69" s="242"/>
      <c r="E69" s="242"/>
      <c r="F69" s="242"/>
      <c r="G69" s="242"/>
      <c r="H69" s="242"/>
      <c r="I69" s="243"/>
      <c r="J69" s="5"/>
      <c r="K69" s="5">
        <f>SUM(K67:K68)</f>
        <v>0</v>
      </c>
    </row>
    <row r="70" spans="1:11" ht="201" customHeight="1" x14ac:dyDescent="0.2">
      <c r="A70" s="303" t="s">
        <v>247</v>
      </c>
      <c r="B70" s="37" t="s">
        <v>131</v>
      </c>
      <c r="C70" s="49" t="s">
        <v>28</v>
      </c>
      <c r="D70" s="104" t="s">
        <v>199</v>
      </c>
      <c r="E70" s="31"/>
      <c r="F70" s="58" t="s">
        <v>223</v>
      </c>
      <c r="G70" s="88">
        <v>266734.2857142858</v>
      </c>
      <c r="H70" s="146">
        <v>38107.249387755117</v>
      </c>
      <c r="I70" s="352"/>
      <c r="J70" s="150">
        <f t="shared" ref="J70:J71" si="18">I70*G70</f>
        <v>0</v>
      </c>
      <c r="K70" s="149">
        <f t="shared" ref="K70:K71" si="19">J70*3</f>
        <v>0</v>
      </c>
    </row>
    <row r="71" spans="1:11" ht="317.25" customHeight="1" thickBot="1" x14ac:dyDescent="0.25">
      <c r="A71" s="304"/>
      <c r="B71" s="51" t="s">
        <v>132</v>
      </c>
      <c r="C71" s="52" t="s">
        <v>29</v>
      </c>
      <c r="D71" s="55" t="s">
        <v>200</v>
      </c>
      <c r="E71" s="13"/>
      <c r="F71" s="58" t="s">
        <v>223</v>
      </c>
      <c r="G71" s="88">
        <v>26488</v>
      </c>
      <c r="H71" s="153">
        <v>3788.4828571428566</v>
      </c>
      <c r="I71" s="352"/>
      <c r="J71" s="150">
        <f t="shared" si="18"/>
        <v>0</v>
      </c>
      <c r="K71" s="149">
        <f t="shared" si="19"/>
        <v>0</v>
      </c>
    </row>
    <row r="72" spans="1:11" ht="32.25" customHeight="1" thickBot="1" x14ac:dyDescent="0.25">
      <c r="A72" s="305"/>
      <c r="B72" s="241" t="s">
        <v>158</v>
      </c>
      <c r="C72" s="242"/>
      <c r="D72" s="242"/>
      <c r="E72" s="242"/>
      <c r="F72" s="242"/>
      <c r="G72" s="242"/>
      <c r="H72" s="242"/>
      <c r="I72" s="243"/>
      <c r="J72" s="5"/>
      <c r="K72" s="5">
        <f>SUM(K70:K71)</f>
        <v>0</v>
      </c>
    </row>
    <row r="73" spans="1:11" ht="35.25" customHeight="1" thickBot="1" x14ac:dyDescent="0.25">
      <c r="A73" s="306" t="s">
        <v>248</v>
      </c>
      <c r="B73" s="244" t="s">
        <v>133</v>
      </c>
      <c r="C73" s="245"/>
      <c r="D73" s="298" t="s">
        <v>90</v>
      </c>
      <c r="E73" s="299"/>
      <c r="F73" s="299"/>
      <c r="G73" s="299"/>
      <c r="H73" s="299"/>
      <c r="I73" s="299"/>
      <c r="J73" s="147"/>
      <c r="K73" s="181"/>
    </row>
    <row r="74" spans="1:11" ht="222.75" customHeight="1" thickBot="1" x14ac:dyDescent="0.25">
      <c r="A74" s="307"/>
      <c r="B74" s="64" t="s">
        <v>37</v>
      </c>
      <c r="C74" s="52" t="s">
        <v>36</v>
      </c>
      <c r="D74" s="55" t="s">
        <v>201</v>
      </c>
      <c r="E74" s="66"/>
      <c r="F74" s="107" t="s">
        <v>223</v>
      </c>
      <c r="G74" s="106">
        <v>54648.000000000007</v>
      </c>
      <c r="H74" s="160">
        <v>1.3552</v>
      </c>
      <c r="I74" s="360"/>
      <c r="J74" s="358">
        <f>I74*G74</f>
        <v>0</v>
      </c>
      <c r="K74" s="149">
        <f>J74*3</f>
        <v>0</v>
      </c>
    </row>
    <row r="75" spans="1:11" ht="33" customHeight="1" thickBot="1" x14ac:dyDescent="0.25">
      <c r="A75" s="308"/>
      <c r="B75" s="241" t="s">
        <v>159</v>
      </c>
      <c r="C75" s="242"/>
      <c r="D75" s="242"/>
      <c r="E75" s="242"/>
      <c r="F75" s="242"/>
      <c r="G75" s="242"/>
      <c r="H75" s="242"/>
      <c r="I75" s="243"/>
      <c r="J75" s="5"/>
      <c r="K75" s="5">
        <f>SUM(K74)</f>
        <v>0</v>
      </c>
    </row>
    <row r="76" spans="1:11" ht="32.25" customHeight="1" thickBot="1" x14ac:dyDescent="0.25">
      <c r="A76" s="238" t="s">
        <v>134</v>
      </c>
      <c r="B76" s="239"/>
      <c r="C76" s="240"/>
      <c r="D76" s="296" t="s">
        <v>135</v>
      </c>
      <c r="E76" s="297"/>
      <c r="F76" s="297"/>
      <c r="G76" s="297"/>
      <c r="H76" s="297"/>
      <c r="I76" s="297"/>
      <c r="J76" s="185"/>
      <c r="K76" s="186"/>
    </row>
    <row r="77" spans="1:11" ht="156.75" customHeight="1" x14ac:dyDescent="0.2">
      <c r="A77" s="312" t="s">
        <v>249</v>
      </c>
      <c r="B77" s="309" t="s">
        <v>38</v>
      </c>
      <c r="C77" s="310"/>
      <c r="D77" s="261" t="s">
        <v>202</v>
      </c>
      <c r="E77" s="262"/>
      <c r="F77" s="262"/>
      <c r="G77" s="262"/>
      <c r="H77" s="262"/>
      <c r="I77" s="262"/>
      <c r="J77" s="183"/>
      <c r="K77" s="184"/>
    </row>
    <row r="78" spans="1:11" ht="91.5" customHeight="1" x14ac:dyDescent="0.2">
      <c r="A78" s="312"/>
      <c r="B78" s="311"/>
      <c r="C78" s="222"/>
      <c r="D78" s="263"/>
      <c r="E78" s="264"/>
      <c r="F78" s="264"/>
      <c r="G78" s="264"/>
      <c r="H78" s="264"/>
      <c r="I78" s="264"/>
      <c r="J78" s="134"/>
      <c r="K78" s="178"/>
    </row>
    <row r="79" spans="1:11" ht="62.25" customHeight="1" x14ac:dyDescent="0.2">
      <c r="A79" s="312"/>
      <c r="B79" s="101" t="s">
        <v>39</v>
      </c>
      <c r="C79" s="42" t="s">
        <v>40</v>
      </c>
      <c r="D79" s="57" t="s">
        <v>203</v>
      </c>
      <c r="E79" s="58"/>
      <c r="F79" s="60" t="s">
        <v>204</v>
      </c>
      <c r="G79" s="88">
        <v>3120.8571428571427</v>
      </c>
      <c r="H79" s="165">
        <v>3.895</v>
      </c>
      <c r="I79" s="352"/>
      <c r="J79" s="150">
        <f t="shared" ref="J79:J81" si="20">I79*G79</f>
        <v>0</v>
      </c>
      <c r="K79" s="149">
        <f t="shared" ref="K79:K81" si="21">J79*3</f>
        <v>0</v>
      </c>
    </row>
    <row r="80" spans="1:11" ht="51.75" customHeight="1" x14ac:dyDescent="0.2">
      <c r="A80" s="312"/>
      <c r="B80" s="63" t="s">
        <v>41</v>
      </c>
      <c r="C80" s="47" t="s">
        <v>42</v>
      </c>
      <c r="D80" s="59" t="s">
        <v>166</v>
      </c>
      <c r="E80" s="60"/>
      <c r="F80" s="60" t="s">
        <v>204</v>
      </c>
      <c r="G80" s="88">
        <v>75607.71428571429</v>
      </c>
      <c r="H80" s="159">
        <v>7.8000000000000014E-2</v>
      </c>
      <c r="I80" s="352"/>
      <c r="J80" s="150">
        <f t="shared" si="20"/>
        <v>0</v>
      </c>
      <c r="K80" s="149">
        <f t="shared" si="21"/>
        <v>0</v>
      </c>
    </row>
    <row r="81" spans="1:11" ht="59.25" customHeight="1" thickBot="1" x14ac:dyDescent="0.25">
      <c r="A81" s="312"/>
      <c r="B81" s="64" t="s">
        <v>43</v>
      </c>
      <c r="C81" s="105" t="s">
        <v>44</v>
      </c>
      <c r="D81" s="21" t="s">
        <v>205</v>
      </c>
      <c r="E81" s="66"/>
      <c r="F81" s="93" t="s">
        <v>204</v>
      </c>
      <c r="G81" s="106">
        <v>110</v>
      </c>
      <c r="H81" s="160">
        <v>4.4633333333333338</v>
      </c>
      <c r="I81" s="352"/>
      <c r="J81" s="151">
        <f t="shared" si="20"/>
        <v>0</v>
      </c>
      <c r="K81" s="149">
        <f t="shared" si="21"/>
        <v>0</v>
      </c>
    </row>
    <row r="82" spans="1:11" ht="35.25" customHeight="1" thickBot="1" x14ac:dyDescent="0.25">
      <c r="A82" s="313"/>
      <c r="B82" s="241" t="s">
        <v>160</v>
      </c>
      <c r="C82" s="242"/>
      <c r="D82" s="242"/>
      <c r="E82" s="242"/>
      <c r="F82" s="242"/>
      <c r="G82" s="242"/>
      <c r="H82" s="242"/>
      <c r="I82" s="243"/>
      <c r="J82" s="5"/>
      <c r="K82" s="5">
        <f>SUM(K79:K81)</f>
        <v>0</v>
      </c>
    </row>
    <row r="83" spans="1:11" ht="210" customHeight="1" thickBot="1" x14ac:dyDescent="0.25">
      <c r="A83" s="208" t="s">
        <v>250</v>
      </c>
      <c r="B83" s="244" t="s">
        <v>168</v>
      </c>
      <c r="C83" s="245"/>
      <c r="D83" s="300" t="s">
        <v>206</v>
      </c>
      <c r="E83" s="301"/>
      <c r="F83" s="301"/>
      <c r="G83" s="301"/>
      <c r="H83" s="301"/>
      <c r="I83" s="302"/>
      <c r="J83" s="152"/>
      <c r="K83" s="178"/>
    </row>
    <row r="84" spans="1:11" ht="57" customHeight="1" thickBot="1" x14ac:dyDescent="0.25">
      <c r="A84" s="209"/>
      <c r="B84" s="63" t="s">
        <v>139</v>
      </c>
      <c r="C84" s="47" t="s">
        <v>136</v>
      </c>
      <c r="D84" s="48" t="s">
        <v>207</v>
      </c>
      <c r="E84" s="43"/>
      <c r="F84" s="60" t="s">
        <v>204</v>
      </c>
      <c r="G84" s="88">
        <v>3818.5714285714289</v>
      </c>
      <c r="H84" s="166">
        <v>4.4024999999999999</v>
      </c>
      <c r="I84" s="360"/>
      <c r="J84" s="150">
        <f t="shared" ref="J84:J86" si="22">I84*G84</f>
        <v>0</v>
      </c>
      <c r="K84" s="149">
        <f t="shared" ref="K84:K86" si="23">J84*3</f>
        <v>0</v>
      </c>
    </row>
    <row r="85" spans="1:11" ht="57" customHeight="1" thickBot="1" x14ac:dyDescent="0.25">
      <c r="A85" s="209"/>
      <c r="B85" s="63" t="s">
        <v>140</v>
      </c>
      <c r="C85" s="62" t="s">
        <v>137</v>
      </c>
      <c r="D85" s="48" t="s">
        <v>208</v>
      </c>
      <c r="E85" s="43"/>
      <c r="F85" s="60" t="s">
        <v>204</v>
      </c>
      <c r="G85" s="88">
        <v>450</v>
      </c>
      <c r="H85" s="166">
        <v>9.9375</v>
      </c>
      <c r="I85" s="360"/>
      <c r="J85" s="150">
        <f t="shared" si="22"/>
        <v>0</v>
      </c>
      <c r="K85" s="149">
        <f t="shared" si="23"/>
        <v>0</v>
      </c>
    </row>
    <row r="86" spans="1:11" ht="57" customHeight="1" thickBot="1" x14ac:dyDescent="0.25">
      <c r="A86" s="209"/>
      <c r="B86" s="99" t="s">
        <v>141</v>
      </c>
      <c r="C86" s="36" t="s">
        <v>138</v>
      </c>
      <c r="D86" s="41" t="s">
        <v>209</v>
      </c>
      <c r="E86" s="45"/>
      <c r="F86" s="100" t="s">
        <v>204</v>
      </c>
      <c r="G86" s="88">
        <v>452.57142857142861</v>
      </c>
      <c r="H86" s="167">
        <v>14.745000000000001</v>
      </c>
      <c r="I86" s="360"/>
      <c r="J86" s="150">
        <f t="shared" si="22"/>
        <v>0</v>
      </c>
      <c r="K86" s="149">
        <f t="shared" si="23"/>
        <v>0</v>
      </c>
    </row>
    <row r="87" spans="1:11" ht="139.5" customHeight="1" thickBot="1" x14ac:dyDescent="0.25">
      <c r="A87" s="209" t="s">
        <v>250</v>
      </c>
      <c r="B87" s="244" t="s">
        <v>168</v>
      </c>
      <c r="C87" s="245"/>
      <c r="D87" s="291" t="s">
        <v>210</v>
      </c>
      <c r="E87" s="292"/>
      <c r="F87" s="292"/>
      <c r="G87" s="292"/>
      <c r="H87" s="292"/>
      <c r="I87" s="292"/>
      <c r="J87" s="182"/>
      <c r="K87" s="149"/>
    </row>
    <row r="88" spans="1:11" ht="42.75" customHeight="1" thickBot="1" x14ac:dyDescent="0.25">
      <c r="A88" s="209"/>
      <c r="B88" s="63" t="s">
        <v>45</v>
      </c>
      <c r="C88" s="47" t="s">
        <v>46</v>
      </c>
      <c r="D88" s="48" t="s">
        <v>211</v>
      </c>
      <c r="E88" s="20"/>
      <c r="F88" s="60" t="s">
        <v>204</v>
      </c>
      <c r="G88" s="88">
        <v>2615.4857142857145</v>
      </c>
      <c r="H88" s="154">
        <v>2.21</v>
      </c>
      <c r="I88" s="360"/>
      <c r="J88" s="150">
        <f t="shared" ref="J88:J91" si="24">I88*G88</f>
        <v>0</v>
      </c>
      <c r="K88" s="149">
        <f t="shared" ref="K88:K91" si="25">J88*3</f>
        <v>0</v>
      </c>
    </row>
    <row r="89" spans="1:11" ht="63.75" customHeight="1" x14ac:dyDescent="0.2">
      <c r="A89" s="209"/>
      <c r="B89" s="64" t="s">
        <v>47</v>
      </c>
      <c r="C89" s="94" t="s">
        <v>48</v>
      </c>
      <c r="D89" s="81" t="s">
        <v>207</v>
      </c>
      <c r="E89" s="13"/>
      <c r="F89" s="93" t="s">
        <v>204</v>
      </c>
      <c r="G89" s="88">
        <v>34490</v>
      </c>
      <c r="H89" s="153">
        <v>4.8280000000000003</v>
      </c>
      <c r="I89" s="352"/>
      <c r="J89" s="150">
        <f t="shared" si="24"/>
        <v>0</v>
      </c>
      <c r="K89" s="149">
        <f t="shared" si="25"/>
        <v>0</v>
      </c>
    </row>
    <row r="90" spans="1:11" ht="63.75" customHeight="1" x14ac:dyDescent="0.2">
      <c r="A90" s="209"/>
      <c r="B90" s="63" t="s">
        <v>49</v>
      </c>
      <c r="C90" s="47" t="s">
        <v>50</v>
      </c>
      <c r="D90" s="48" t="s">
        <v>208</v>
      </c>
      <c r="E90" s="96"/>
      <c r="F90" s="97" t="s">
        <v>204</v>
      </c>
      <c r="G90" s="88">
        <v>1536.8571428571429</v>
      </c>
      <c r="H90" s="137">
        <v>11.447999999999999</v>
      </c>
      <c r="I90" s="352"/>
      <c r="J90" s="150">
        <f t="shared" si="24"/>
        <v>0</v>
      </c>
      <c r="K90" s="149">
        <f t="shared" si="25"/>
        <v>0</v>
      </c>
    </row>
    <row r="91" spans="1:11" ht="264" customHeight="1" thickBot="1" x14ac:dyDescent="0.25">
      <c r="A91" s="209"/>
      <c r="B91" s="98" t="s">
        <v>51</v>
      </c>
      <c r="C91" s="61" t="s">
        <v>52</v>
      </c>
      <c r="D91" s="95" t="s">
        <v>212</v>
      </c>
      <c r="E91" s="78"/>
      <c r="F91" s="78" t="s">
        <v>229</v>
      </c>
      <c r="G91" s="117">
        <v>7000</v>
      </c>
      <c r="H91" s="168">
        <v>2.496</v>
      </c>
      <c r="I91" s="352"/>
      <c r="J91" s="150">
        <f t="shared" si="24"/>
        <v>0</v>
      </c>
      <c r="K91" s="149">
        <f t="shared" si="25"/>
        <v>0</v>
      </c>
    </row>
    <row r="92" spans="1:11" ht="30" customHeight="1" thickBot="1" x14ac:dyDescent="0.25">
      <c r="A92" s="293"/>
      <c r="B92" s="241" t="s">
        <v>161</v>
      </c>
      <c r="C92" s="242"/>
      <c r="D92" s="242"/>
      <c r="E92" s="242"/>
      <c r="F92" s="242"/>
      <c r="G92" s="242"/>
      <c r="H92" s="242"/>
      <c r="I92" s="243"/>
      <c r="J92" s="5"/>
      <c r="K92" s="5">
        <f>SUM(K84:K91)</f>
        <v>0</v>
      </c>
    </row>
    <row r="93" spans="1:11" ht="152.25" customHeight="1" x14ac:dyDescent="0.2">
      <c r="A93" s="235" t="s">
        <v>251</v>
      </c>
      <c r="B93" s="244" t="s">
        <v>168</v>
      </c>
      <c r="C93" s="245"/>
      <c r="D93" s="228" t="s">
        <v>213</v>
      </c>
      <c r="E93" s="229"/>
      <c r="F93" s="229"/>
      <c r="G93" s="229"/>
      <c r="H93" s="229"/>
      <c r="I93" s="229"/>
      <c r="J93" s="142"/>
      <c r="K93" s="181"/>
    </row>
    <row r="94" spans="1:11" ht="51" customHeight="1" x14ac:dyDescent="0.2">
      <c r="A94" s="236"/>
      <c r="B94" s="63" t="s">
        <v>53</v>
      </c>
      <c r="C94" s="47" t="s">
        <v>54</v>
      </c>
      <c r="D94" s="27" t="s">
        <v>55</v>
      </c>
      <c r="E94" s="43"/>
      <c r="F94" s="60" t="s">
        <v>204</v>
      </c>
      <c r="G94" s="44">
        <v>160</v>
      </c>
      <c r="H94" s="159">
        <v>15.607999999999999</v>
      </c>
      <c r="I94" s="352"/>
      <c r="J94" s="150">
        <f t="shared" ref="J94:J96" si="26">I94*G94</f>
        <v>0</v>
      </c>
      <c r="K94" s="149">
        <f t="shared" ref="K94:K96" si="27">J94*3</f>
        <v>0</v>
      </c>
    </row>
    <row r="95" spans="1:11" ht="42" customHeight="1" x14ac:dyDescent="0.2">
      <c r="A95" s="236"/>
      <c r="B95" s="63" t="s">
        <v>56</v>
      </c>
      <c r="C95" s="47" t="s">
        <v>57</v>
      </c>
      <c r="D95" s="27" t="s">
        <v>58</v>
      </c>
      <c r="E95" s="43"/>
      <c r="F95" s="60" t="s">
        <v>204</v>
      </c>
      <c r="G95" s="44">
        <v>2700</v>
      </c>
      <c r="H95" s="159">
        <v>8.0250000000000004</v>
      </c>
      <c r="I95" s="352"/>
      <c r="J95" s="150">
        <f t="shared" si="26"/>
        <v>0</v>
      </c>
      <c r="K95" s="149">
        <f t="shared" si="27"/>
        <v>0</v>
      </c>
    </row>
    <row r="96" spans="1:11" ht="51" customHeight="1" thickBot="1" x14ac:dyDescent="0.25">
      <c r="A96" s="236"/>
      <c r="B96" s="64" t="s">
        <v>59</v>
      </c>
      <c r="C96" s="65" t="s">
        <v>60</v>
      </c>
      <c r="D96" s="21" t="s">
        <v>61</v>
      </c>
      <c r="E96" s="66"/>
      <c r="F96" s="60" t="s">
        <v>204</v>
      </c>
      <c r="G96" s="54">
        <v>170</v>
      </c>
      <c r="H96" s="160">
        <v>22.6325</v>
      </c>
      <c r="I96" s="352"/>
      <c r="J96" s="150">
        <f t="shared" si="26"/>
        <v>0</v>
      </c>
      <c r="K96" s="149">
        <f t="shared" si="27"/>
        <v>0</v>
      </c>
    </row>
    <row r="97" spans="1:11" ht="36" customHeight="1" thickBot="1" x14ac:dyDescent="0.25">
      <c r="A97" s="237"/>
      <c r="B97" s="241" t="s">
        <v>162</v>
      </c>
      <c r="C97" s="242"/>
      <c r="D97" s="242"/>
      <c r="E97" s="242"/>
      <c r="F97" s="242"/>
      <c r="G97" s="242"/>
      <c r="H97" s="242"/>
      <c r="I97" s="243"/>
      <c r="J97" s="5"/>
      <c r="K97" s="5">
        <f>SUM(K94:K96)</f>
        <v>0</v>
      </c>
    </row>
    <row r="98" spans="1:11" ht="185.25" customHeight="1" thickBot="1" x14ac:dyDescent="0.25">
      <c r="A98" s="232" t="s">
        <v>252</v>
      </c>
      <c r="B98" s="244" t="s">
        <v>168</v>
      </c>
      <c r="C98" s="245"/>
      <c r="D98" s="230" t="s">
        <v>214</v>
      </c>
      <c r="E98" s="231"/>
      <c r="F98" s="231"/>
      <c r="G98" s="231"/>
      <c r="H98" s="231"/>
      <c r="I98" s="231"/>
      <c r="J98" s="180"/>
      <c r="K98" s="181"/>
    </row>
    <row r="99" spans="1:11" ht="52.5" customHeight="1" thickBot="1" x14ac:dyDescent="0.25">
      <c r="A99" s="233"/>
      <c r="B99" s="63" t="s">
        <v>62</v>
      </c>
      <c r="C99" s="47" t="s">
        <v>63</v>
      </c>
      <c r="D99" s="48" t="s">
        <v>58</v>
      </c>
      <c r="E99" s="43"/>
      <c r="F99" s="60" t="s">
        <v>204</v>
      </c>
      <c r="G99" s="44">
        <v>20437.714285714286</v>
      </c>
      <c r="H99" s="159">
        <v>4.3449999999999998</v>
      </c>
      <c r="I99" s="360"/>
      <c r="J99" s="150">
        <f t="shared" ref="J99:J101" si="28">I99*G99</f>
        <v>0</v>
      </c>
      <c r="K99" s="149">
        <f t="shared" ref="K99:K101" si="29">J99*3</f>
        <v>0</v>
      </c>
    </row>
    <row r="100" spans="1:11" ht="52.5" customHeight="1" x14ac:dyDescent="0.2">
      <c r="A100" s="233"/>
      <c r="B100" s="63" t="s">
        <v>64</v>
      </c>
      <c r="C100" s="47" t="s">
        <v>65</v>
      </c>
      <c r="D100" s="48" t="s">
        <v>61</v>
      </c>
      <c r="E100" s="43"/>
      <c r="F100" s="60" t="s">
        <v>204</v>
      </c>
      <c r="G100" s="44">
        <v>4026</v>
      </c>
      <c r="H100" s="159">
        <v>9.2999999999999989</v>
      </c>
      <c r="I100" s="352"/>
      <c r="J100" s="150">
        <f t="shared" si="28"/>
        <v>0</v>
      </c>
      <c r="K100" s="149">
        <f t="shared" si="29"/>
        <v>0</v>
      </c>
    </row>
    <row r="101" spans="1:11" ht="52.5" customHeight="1" thickBot="1" x14ac:dyDescent="0.25">
      <c r="A101" s="233"/>
      <c r="B101" s="64" t="s">
        <v>66</v>
      </c>
      <c r="C101" s="65" t="s">
        <v>67</v>
      </c>
      <c r="D101" s="81" t="s">
        <v>68</v>
      </c>
      <c r="E101" s="66"/>
      <c r="F101" s="93" t="s">
        <v>204</v>
      </c>
      <c r="G101" s="54">
        <v>7446.8571428571422</v>
      </c>
      <c r="H101" s="160">
        <v>13.163999999999998</v>
      </c>
      <c r="I101" s="352"/>
      <c r="J101" s="151">
        <f t="shared" si="28"/>
        <v>0</v>
      </c>
      <c r="K101" s="149">
        <f t="shared" si="29"/>
        <v>0</v>
      </c>
    </row>
    <row r="102" spans="1:11" ht="41.85" customHeight="1" thickBot="1" x14ac:dyDescent="0.25">
      <c r="A102" s="234"/>
      <c r="B102" s="241" t="s">
        <v>163</v>
      </c>
      <c r="C102" s="242"/>
      <c r="D102" s="242"/>
      <c r="E102" s="242"/>
      <c r="F102" s="242"/>
      <c r="G102" s="242"/>
      <c r="H102" s="242"/>
      <c r="I102" s="243"/>
      <c r="J102" s="5"/>
      <c r="K102" s="5">
        <f>SUM(K99:K101)</f>
        <v>0</v>
      </c>
    </row>
    <row r="103" spans="1:11" ht="197.25" customHeight="1" x14ac:dyDescent="0.2">
      <c r="A103" s="198" t="s">
        <v>253</v>
      </c>
      <c r="B103" s="139" t="s">
        <v>69</v>
      </c>
      <c r="C103" s="38" t="s">
        <v>70</v>
      </c>
      <c r="D103" s="67" t="s">
        <v>215</v>
      </c>
      <c r="E103" s="68"/>
      <c r="F103" s="68" t="s">
        <v>225</v>
      </c>
      <c r="G103" s="50">
        <v>4243</v>
      </c>
      <c r="H103" s="169">
        <v>1.4000000000000001</v>
      </c>
      <c r="I103" s="352"/>
      <c r="J103" s="150">
        <f t="shared" ref="J103:J105" si="30">I103*G103</f>
        <v>0</v>
      </c>
      <c r="K103" s="149">
        <f t="shared" ref="K103:K105" si="31">J103*3</f>
        <v>0</v>
      </c>
    </row>
    <row r="104" spans="1:11" ht="300" customHeight="1" thickBot="1" x14ac:dyDescent="0.25">
      <c r="A104" s="199"/>
      <c r="B104" s="63" t="s">
        <v>71</v>
      </c>
      <c r="C104" s="47" t="s">
        <v>72</v>
      </c>
      <c r="D104" s="69" t="s">
        <v>216</v>
      </c>
      <c r="E104" s="43"/>
      <c r="F104" s="43" t="s">
        <v>223</v>
      </c>
      <c r="G104" s="44">
        <v>30</v>
      </c>
      <c r="H104" s="159">
        <v>2.97</v>
      </c>
      <c r="I104" s="352"/>
      <c r="J104" s="150">
        <f t="shared" si="30"/>
        <v>0</v>
      </c>
      <c r="K104" s="149">
        <f t="shared" si="31"/>
        <v>0</v>
      </c>
    </row>
    <row r="105" spans="1:11" ht="347.25" customHeight="1" thickBot="1" x14ac:dyDescent="0.25">
      <c r="A105" s="119" t="s">
        <v>253</v>
      </c>
      <c r="B105" s="99" t="s">
        <v>73</v>
      </c>
      <c r="C105" s="36" t="s">
        <v>74</v>
      </c>
      <c r="D105" s="70" t="s">
        <v>217</v>
      </c>
      <c r="E105" s="45"/>
      <c r="F105" s="45" t="s">
        <v>75</v>
      </c>
      <c r="G105" s="46">
        <v>2010</v>
      </c>
      <c r="H105" s="170">
        <v>3.4</v>
      </c>
      <c r="I105" s="352"/>
      <c r="J105" s="150">
        <f t="shared" si="30"/>
        <v>0</v>
      </c>
      <c r="K105" s="149">
        <f t="shared" si="31"/>
        <v>0</v>
      </c>
    </row>
    <row r="106" spans="1:11" ht="37.5" customHeight="1" thickBot="1" x14ac:dyDescent="0.25">
      <c r="A106" s="194"/>
      <c r="B106" s="258" t="s">
        <v>164</v>
      </c>
      <c r="C106" s="259"/>
      <c r="D106" s="259"/>
      <c r="E106" s="259"/>
      <c r="F106" s="259"/>
      <c r="G106" s="259"/>
      <c r="H106" s="259"/>
      <c r="I106" s="260"/>
      <c r="J106" s="140"/>
      <c r="K106" s="5">
        <f>SUM(K103:K105)</f>
        <v>0</v>
      </c>
    </row>
    <row r="107" spans="1:11" ht="104.25" customHeight="1" thickBot="1" x14ac:dyDescent="0.25">
      <c r="A107" s="265" t="s">
        <v>254</v>
      </c>
      <c r="B107" s="141" t="s">
        <v>127</v>
      </c>
      <c r="C107" s="121" t="s">
        <v>20</v>
      </c>
      <c r="D107" s="122" t="s">
        <v>221</v>
      </c>
      <c r="E107" s="123"/>
      <c r="F107" s="124" t="s">
        <v>229</v>
      </c>
      <c r="G107" s="125">
        <v>12000</v>
      </c>
      <c r="H107" s="171">
        <v>0.25</v>
      </c>
      <c r="I107" s="360"/>
      <c r="J107" s="358">
        <f>I107*G107</f>
        <v>0</v>
      </c>
      <c r="K107" s="149">
        <f>J107*3</f>
        <v>0</v>
      </c>
    </row>
    <row r="108" spans="1:11" ht="39" customHeight="1" thickBot="1" x14ac:dyDescent="0.25">
      <c r="A108" s="266"/>
      <c r="B108" s="241" t="s">
        <v>165</v>
      </c>
      <c r="C108" s="242"/>
      <c r="D108" s="242"/>
      <c r="E108" s="242"/>
      <c r="F108" s="242"/>
      <c r="G108" s="242"/>
      <c r="H108" s="242"/>
      <c r="I108" s="243"/>
      <c r="J108" s="5"/>
      <c r="K108" s="5">
        <f>SUM(K107)</f>
        <v>0</v>
      </c>
    </row>
    <row r="111" spans="1:11" ht="32.25" customHeight="1" x14ac:dyDescent="0.2">
      <c r="A111" s="130"/>
      <c r="B111" s="131"/>
      <c r="C111" s="131"/>
    </row>
    <row r="112" spans="1:11" ht="15.75" x14ac:dyDescent="0.2">
      <c r="A112" s="127"/>
      <c r="B112" s="129"/>
      <c r="C112" s="129"/>
    </row>
    <row r="113" spans="1:3" ht="15.75" x14ac:dyDescent="0.2">
      <c r="A113" s="127"/>
      <c r="B113" s="129"/>
      <c r="C113" s="129"/>
    </row>
    <row r="114" spans="1:3" ht="15.75" x14ac:dyDescent="0.2">
      <c r="A114" s="127"/>
      <c r="B114" s="129"/>
      <c r="C114" s="129"/>
    </row>
    <row r="115" spans="1:3" ht="15.75" x14ac:dyDescent="0.2">
      <c r="A115" s="127"/>
      <c r="B115" s="129"/>
      <c r="C115" s="129"/>
    </row>
    <row r="116" spans="1:3" ht="15.75" x14ac:dyDescent="0.2">
      <c r="A116" s="127"/>
      <c r="B116" s="129"/>
      <c r="C116" s="129"/>
    </row>
    <row r="117" spans="1:3" ht="15.75" x14ac:dyDescent="0.2">
      <c r="A117" s="127"/>
      <c r="B117" s="129"/>
      <c r="C117" s="129"/>
    </row>
    <row r="118" spans="1:3" ht="15.75" x14ac:dyDescent="0.2">
      <c r="A118" s="127"/>
      <c r="B118" s="129"/>
      <c r="C118" s="129"/>
    </row>
    <row r="119" spans="1:3" ht="15.75" x14ac:dyDescent="0.2">
      <c r="A119" s="127"/>
      <c r="B119" s="129"/>
      <c r="C119" s="129"/>
    </row>
    <row r="120" spans="1:3" ht="15.75" x14ac:dyDescent="0.2">
      <c r="A120" s="127"/>
      <c r="B120" s="129"/>
      <c r="C120" s="129"/>
    </row>
    <row r="121" spans="1:3" ht="15.75" x14ac:dyDescent="0.2">
      <c r="A121" s="127"/>
      <c r="B121" s="129"/>
      <c r="C121" s="129"/>
    </row>
    <row r="122" spans="1:3" ht="15.75" x14ac:dyDescent="0.2">
      <c r="A122" s="127"/>
      <c r="B122" s="129"/>
      <c r="C122" s="129"/>
    </row>
    <row r="123" spans="1:3" ht="15.75" x14ac:dyDescent="0.2">
      <c r="A123" s="127"/>
      <c r="B123" s="129"/>
      <c r="C123" s="129"/>
    </row>
    <row r="124" spans="1:3" ht="15.75" x14ac:dyDescent="0.2">
      <c r="A124" s="127"/>
      <c r="B124" s="129"/>
      <c r="C124" s="129"/>
    </row>
    <row r="125" spans="1:3" ht="15.75" x14ac:dyDescent="0.2">
      <c r="A125" s="127"/>
      <c r="B125" s="129"/>
      <c r="C125" s="129"/>
    </row>
    <row r="126" spans="1:3" ht="15.75" x14ac:dyDescent="0.2">
      <c r="A126" s="127"/>
      <c r="B126" s="129"/>
      <c r="C126" s="129"/>
    </row>
    <row r="127" spans="1:3" ht="15.75" x14ac:dyDescent="0.2">
      <c r="A127" s="127"/>
      <c r="B127" s="129"/>
      <c r="C127" s="129"/>
    </row>
    <row r="128" spans="1:3" ht="15.75" x14ac:dyDescent="0.2">
      <c r="A128" s="127"/>
      <c r="B128" s="128"/>
      <c r="C128" s="129"/>
    </row>
    <row r="129" spans="1:4" ht="15.75" x14ac:dyDescent="0.2">
      <c r="A129" s="127"/>
      <c r="B129" s="128"/>
      <c r="C129" s="129"/>
    </row>
    <row r="130" spans="1:4" ht="37.5" customHeight="1" x14ac:dyDescent="0.2">
      <c r="B130" s="131"/>
      <c r="C130" s="131"/>
      <c r="D130" s="131"/>
    </row>
    <row r="131" spans="1:4" ht="15.75" x14ac:dyDescent="0.2">
      <c r="A131" s="130"/>
      <c r="B131" s="132"/>
      <c r="C131" s="132"/>
      <c r="D131" s="132"/>
    </row>
  </sheetData>
  <sheetProtection algorithmName="SHA-512" hashValue="1ylQJTXbJviCvIYGd87hJAEHRdm9voVEt223KH+ok3BQgAZ8mY2HHh7fDtfp+iJb7RMQnmw98a+7niFOaAtsZw==" saltValue="48BvdRIW4xfc8OgzXZni4w==" spinCount="100000" sheet="1" objects="1" scenarios="1"/>
  <mergeCells count="105">
    <mergeCell ref="J4:K4"/>
    <mergeCell ref="A3:K3"/>
    <mergeCell ref="A4:I4"/>
    <mergeCell ref="A27:A31"/>
    <mergeCell ref="A53:A55"/>
    <mergeCell ref="D13:D14"/>
    <mergeCell ref="B40:I40"/>
    <mergeCell ref="D7:I7"/>
    <mergeCell ref="D10:I10"/>
    <mergeCell ref="C23:C24"/>
    <mergeCell ref="D27:D28"/>
    <mergeCell ref="C25:C26"/>
    <mergeCell ref="A6:C6"/>
    <mergeCell ref="B7:C7"/>
    <mergeCell ref="D29:D31"/>
    <mergeCell ref="D25:D26"/>
    <mergeCell ref="C27:C28"/>
    <mergeCell ref="D50:I50"/>
    <mergeCell ref="A7:A14"/>
    <mergeCell ref="A15:A26"/>
    <mergeCell ref="D21:D22"/>
    <mergeCell ref="C11:C12"/>
    <mergeCell ref="D11:D12"/>
    <mergeCell ref="B15:C15"/>
    <mergeCell ref="B20:C20"/>
    <mergeCell ref="B52:I52"/>
    <mergeCell ref="B55:I55"/>
    <mergeCell ref="D33:I33"/>
    <mergeCell ref="C29:C31"/>
    <mergeCell ref="B37:I37"/>
    <mergeCell ref="B44:B45"/>
    <mergeCell ref="D63:I63"/>
    <mergeCell ref="A47:C47"/>
    <mergeCell ref="B32:I32"/>
    <mergeCell ref="D20:I20"/>
    <mergeCell ref="D15:I15"/>
    <mergeCell ref="C13:C14"/>
    <mergeCell ref="D87:I87"/>
    <mergeCell ref="B82:I82"/>
    <mergeCell ref="B93:C93"/>
    <mergeCell ref="A87:A92"/>
    <mergeCell ref="B63:C63"/>
    <mergeCell ref="B75:I75"/>
    <mergeCell ref="D56:I56"/>
    <mergeCell ref="D76:I76"/>
    <mergeCell ref="D73:I73"/>
    <mergeCell ref="D83:I83"/>
    <mergeCell ref="A70:A72"/>
    <mergeCell ref="A73:A75"/>
    <mergeCell ref="B92:I92"/>
    <mergeCell ref="B77:C78"/>
    <mergeCell ref="A77:A82"/>
    <mergeCell ref="B83:C83"/>
    <mergeCell ref="B87:C87"/>
    <mergeCell ref="B73:C73"/>
    <mergeCell ref="B69:I69"/>
    <mergeCell ref="B72:I72"/>
    <mergeCell ref="B62:I62"/>
    <mergeCell ref="B46:I46"/>
    <mergeCell ref="D48:I48"/>
    <mergeCell ref="C44:C45"/>
    <mergeCell ref="A38:A40"/>
    <mergeCell ref="A41:A46"/>
    <mergeCell ref="B25:B26"/>
    <mergeCell ref="B29:B31"/>
    <mergeCell ref="B106:I106"/>
    <mergeCell ref="D77:I78"/>
    <mergeCell ref="A107:A108"/>
    <mergeCell ref="B108:I108"/>
    <mergeCell ref="A56:C56"/>
    <mergeCell ref="B57:C57"/>
    <mergeCell ref="D41:I41"/>
    <mergeCell ref="D57:I57"/>
    <mergeCell ref="A63:A66"/>
    <mergeCell ref="A67:A69"/>
    <mergeCell ref="B33:C33"/>
    <mergeCell ref="B41:C41"/>
    <mergeCell ref="B27:B28"/>
    <mergeCell ref="B50:C50"/>
    <mergeCell ref="B97:I97"/>
    <mergeCell ref="B66:I66"/>
    <mergeCell ref="A103:A104"/>
    <mergeCell ref="A57:A60"/>
    <mergeCell ref="D47:I47"/>
    <mergeCell ref="A1:K1"/>
    <mergeCell ref="A2:K2"/>
    <mergeCell ref="A33:A35"/>
    <mergeCell ref="A83:A86"/>
    <mergeCell ref="D23:D24"/>
    <mergeCell ref="D44:D45"/>
    <mergeCell ref="B10:C10"/>
    <mergeCell ref="B11:B12"/>
    <mergeCell ref="B13:B14"/>
    <mergeCell ref="B21:B22"/>
    <mergeCell ref="B23:B24"/>
    <mergeCell ref="C21:C22"/>
    <mergeCell ref="B48:C48"/>
    <mergeCell ref="A48:A52"/>
    <mergeCell ref="D93:I93"/>
    <mergeCell ref="D98:I98"/>
    <mergeCell ref="A98:A102"/>
    <mergeCell ref="A93:A97"/>
    <mergeCell ref="A76:C76"/>
    <mergeCell ref="B102:I102"/>
    <mergeCell ref="B98:C98"/>
  </mergeCells>
  <phoneticPr fontId="14" type="noConversion"/>
  <dataValidations count="1">
    <dataValidation type="custom" allowBlank="1" showInputMessage="1" showErrorMessage="1" errorTitle="Valore non valido" error="L'importo offerto deve essere maggiore di 0 e inferiore alla base d'asta" sqref="I8:I9 I11:I14 I16:I19 I27:I31 I34:I36 I38:I39 I42:I45 I49 I51 I53:I54 I58:I61 I64:I65 I67:I68 I70:I71 I74 I79:I81 I84:I86 I88:I91 I94:I96 I99:I101 I103:I105 I107" xr:uid="{AFC94602-D937-4401-B9CB-F55CC4C6E189}">
      <formula1>AND(I8&gt;0,I8&lt;H8)</formula1>
    </dataValidation>
  </dataValidations>
  <printOptions horizontalCentered="1"/>
  <pageMargins left="0.23622047244094491" right="0.23622047244094491" top="0.23622047244094491" bottom="0.11811023622047245" header="0" footer="0"/>
  <pageSetup paperSize="9" scale="52" fitToHeight="0" orientation="landscape" r:id="rId1"/>
  <rowBreaks count="5" manualBreakCount="5">
    <brk id="14" max="22" man="1"/>
    <brk id="26" max="22" man="1"/>
    <brk id="46" max="22" man="1"/>
    <brk id="55" max="22" man="1"/>
    <brk id="7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Capitolato tecnico con confront</vt:lpstr>
      <vt:lpstr>'Capitolato tecnico con confront'!Area_stampa</vt:lpstr>
      <vt:lpstr>'Capitolato tecnico con confront'!Titoli_stampa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Tirrò</dc:creator>
  <cp:lastModifiedBy>Giuseppe Palermo</cp:lastModifiedBy>
  <cp:lastPrinted>2026-04-23T11:53:34Z</cp:lastPrinted>
  <dcterms:created xsi:type="dcterms:W3CDTF">2025-10-02T08:11:05Z</dcterms:created>
  <dcterms:modified xsi:type="dcterms:W3CDTF">2026-05-26T07:55:03Z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2025-10-02T00:00:00Z</vt:filetime>
  </property>
  <property fmtid="{D5CDD505-2E9C-101B-9397-08002B2CF9AE}" pid="3" name="Creator">
    <vt:lpwstr>Microsoft® Word per Microsoft 365</vt:lpwstr>
  </property>
  <property fmtid="{D5CDD505-2E9C-101B-9397-08002B2CF9AE}" pid="4" name="LastSaved">
    <vt:filetime>2025-10-02T00:00:00Z</vt:filetime>
  </property>
  <property fmtid="{D5CDD505-2E9C-101B-9397-08002B2CF9AE}" pid="5" name="Producer">
    <vt:lpwstr>Microsoft® Word per Microsoft 365</vt:lpwstr>
  </property>
</Properties>
</file>